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ll Inclusive - All Entities\Accounting\2024 EOM Reports\SLEBC Insurance\"/>
    </mc:Choice>
  </mc:AlternateContent>
  <xr:revisionPtr revIDLastSave="0" documentId="13_ncr:1_{127B9A21-7025-4151-A53F-33D8A4B31A80}" xr6:coauthVersionLast="47" xr6:coauthVersionMax="47" xr10:uidLastSave="{00000000-0000-0000-0000-000000000000}"/>
  <bookViews>
    <workbookView xWindow="1950" yWindow="1950" windowWidth="21600" windowHeight="11385" xr2:uid="{10CC4C77-E76A-4895-9B73-45B8D6AB02A2}"/>
  </bookViews>
  <sheets>
    <sheet name="Balance Sheet" sheetId="1" r:id="rId1"/>
    <sheet name="Income Stmnt" sheetId="6" r:id="rId2"/>
    <sheet name="Cash Disbursements Journal" sheetId="2" r:id="rId3"/>
    <sheet name="Cash Receipts Journal" sheetId="3" r:id="rId4"/>
    <sheet name="General Journal" sheetId="4" r:id="rId5"/>
    <sheet name="General Ledger" sheetId="5" r:id="rId6"/>
  </sheets>
  <definedNames>
    <definedName name="_xlnm.Print_Titles" localSheetId="0">'Balance Sheet'!$1:$1</definedName>
    <definedName name="_xlnm.Print_Titles" localSheetId="2">'Cash Disbursements Journal'!$1:$1</definedName>
    <definedName name="_xlnm.Print_Titles" localSheetId="3">'Cash Receipts Journal'!$1:$1</definedName>
    <definedName name="_xlnm.Print_Titles" localSheetId="4">'General Journal'!$1:$1</definedName>
    <definedName name="_xlnm.Print_Titles" localSheetId="5">'General Ledger'!$1:$2</definedName>
    <definedName name="_xlnm.Print_Titles" localSheetId="1">'Income Stmnt'!$1:$1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6" l="1"/>
  <c r="D46" i="6"/>
  <c r="C46" i="6"/>
  <c r="B46" i="6"/>
  <c r="E44" i="6"/>
  <c r="D44" i="6"/>
  <c r="C44" i="6"/>
  <c r="B44" i="6"/>
  <c r="E42" i="6"/>
  <c r="C42" i="6"/>
  <c r="E41" i="6"/>
  <c r="C41" i="6"/>
  <c r="E40" i="6"/>
  <c r="C40" i="6"/>
  <c r="E39" i="6"/>
  <c r="C39" i="6"/>
  <c r="E38" i="6"/>
  <c r="C38" i="6"/>
  <c r="E37" i="6"/>
  <c r="C37" i="6"/>
  <c r="E36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E28" i="6"/>
  <c r="C28" i="6"/>
  <c r="E27" i="6"/>
  <c r="C27" i="6"/>
  <c r="E26" i="6"/>
  <c r="C26" i="6"/>
  <c r="E25" i="6"/>
  <c r="C25" i="6"/>
  <c r="E22" i="6"/>
  <c r="D22" i="6"/>
  <c r="C22" i="6"/>
  <c r="B22" i="6"/>
  <c r="E20" i="6"/>
  <c r="D20" i="6"/>
  <c r="C20" i="6"/>
  <c r="B20" i="6"/>
  <c r="E15" i="6"/>
  <c r="D15" i="6"/>
  <c r="C15" i="6"/>
  <c r="B15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6" i="6"/>
  <c r="C6" i="6"/>
  <c r="E5" i="6"/>
  <c r="C5" i="6"/>
  <c r="E4" i="6"/>
  <c r="C4" i="6"/>
  <c r="E3" i="6"/>
  <c r="C3" i="6"/>
  <c r="I155" i="5"/>
  <c r="I154" i="5"/>
  <c r="I146" i="5"/>
  <c r="I145" i="5"/>
  <c r="I140" i="5"/>
  <c r="I139" i="5"/>
  <c r="I134" i="5"/>
  <c r="I133" i="5"/>
  <c r="I128" i="5"/>
  <c r="I127" i="5"/>
  <c r="I121" i="5"/>
  <c r="I120" i="5"/>
  <c r="I115" i="5"/>
  <c r="I114" i="5"/>
  <c r="I100" i="5"/>
  <c r="I95" i="5"/>
  <c r="I94" i="5"/>
  <c r="I89" i="5"/>
  <c r="I88" i="5"/>
  <c r="I83" i="5"/>
  <c r="I82" i="5"/>
  <c r="I77" i="5"/>
  <c r="I76" i="5"/>
  <c r="I71" i="5"/>
  <c r="I70" i="5"/>
  <c r="I64" i="5"/>
  <c r="I63" i="5"/>
  <c r="I57" i="5"/>
  <c r="I52" i="5"/>
  <c r="I51" i="5"/>
  <c r="I46" i="5"/>
  <c r="I45" i="5"/>
  <c r="I38" i="5"/>
  <c r="I37" i="5"/>
  <c r="I32" i="5"/>
  <c r="I31" i="5"/>
  <c r="F70" i="4"/>
  <c r="E70" i="4"/>
  <c r="F5" i="3"/>
  <c r="E5" i="3"/>
  <c r="F20" i="2"/>
  <c r="E20" i="2"/>
  <c r="C41" i="1"/>
  <c r="C39" i="1"/>
  <c r="C33" i="1"/>
  <c r="C31" i="1"/>
  <c r="C27" i="1"/>
  <c r="C19" i="1"/>
  <c r="C17" i="1"/>
  <c r="C13" i="1"/>
  <c r="C9" i="1"/>
</calcChain>
</file>

<file path=xl/sharedStrings.xml><?xml version="1.0" encoding="utf-8"?>
<sst xmlns="http://schemas.openxmlformats.org/spreadsheetml/2006/main" count="690" uniqueCount="144">
  <si>
    <t>ASSETS</t>
  </si>
  <si>
    <t/>
  </si>
  <si>
    <t>Current Assets</t>
  </si>
  <si>
    <t>INSURANCE CHECKING</t>
  </si>
  <si>
    <t>INSURANCE INVESTMENT</t>
  </si>
  <si>
    <t>ADMINISTRATION</t>
  </si>
  <si>
    <t>Total Current Assets</t>
  </si>
  <si>
    <t>Property and Equipment</t>
  </si>
  <si>
    <t>Total Property and Equipment</t>
  </si>
  <si>
    <t>Other Assets</t>
  </si>
  <si>
    <t>Total Other Assets</t>
  </si>
  <si>
    <t>Total Assets</t>
  </si>
  <si>
    <t>LIABILITIES AND CAPITAL</t>
  </si>
  <si>
    <t>Current Liabilities</t>
  </si>
  <si>
    <t>Total Current Liabilities</t>
  </si>
  <si>
    <t>Long-Term Liabilities</t>
  </si>
  <si>
    <t>Total Long-Term Liabilities</t>
  </si>
  <si>
    <t>Total Liabilities</t>
  </si>
  <si>
    <t>Capital</t>
  </si>
  <si>
    <t>RETAINED EARNINGS</t>
  </si>
  <si>
    <t>Net Income</t>
  </si>
  <si>
    <t>Total Capital</t>
  </si>
  <si>
    <t>Total Liabilities &amp; Capital</t>
  </si>
  <si>
    <t>Date</t>
  </si>
  <si>
    <t>Check #</t>
  </si>
  <si>
    <t>Account ID</t>
  </si>
  <si>
    <t>Line Description</t>
  </si>
  <si>
    <t>Debit Amount</t>
  </si>
  <si>
    <t>Credit Amount</t>
  </si>
  <si>
    <t>69700</t>
  </si>
  <si>
    <t>Monthly Fee</t>
  </si>
  <si>
    <t>10100</t>
  </si>
  <si>
    <t>Bryant &amp; Associates</t>
  </si>
  <si>
    <t>56300</t>
  </si>
  <si>
    <t>LTD, Basic Life &amp; AD&amp;D</t>
  </si>
  <si>
    <t>The Standard</t>
  </si>
  <si>
    <t>Total</t>
  </si>
  <si>
    <t>Transaction Ref</t>
  </si>
  <si>
    <t>Debit Amnt</t>
  </si>
  <si>
    <t>Credit Amnt</t>
  </si>
  <si>
    <t>40060</t>
  </si>
  <si>
    <t>093024</t>
  </si>
  <si>
    <t>Q1 2024 Refund</t>
  </si>
  <si>
    <t>RX REBATE</t>
  </si>
  <si>
    <t>Reference</t>
  </si>
  <si>
    <t>Trans Description</t>
  </si>
  <si>
    <t>Debit Amt</t>
  </si>
  <si>
    <t>Credit Amt</t>
  </si>
  <si>
    <t>COBRA</t>
  </si>
  <si>
    <t>COBRA Premiums from Meritain</t>
  </si>
  <si>
    <t>40050</t>
  </si>
  <si>
    <t>Refund</t>
  </si>
  <si>
    <t>Meritain Refund</t>
  </si>
  <si>
    <t>56000</t>
  </si>
  <si>
    <t>EXPENSES</t>
  </si>
  <si>
    <t>Monthly Office Expenses</t>
  </si>
  <si>
    <t>10300</t>
  </si>
  <si>
    <t>EXPENSES TO STAN</t>
  </si>
  <si>
    <t>SLEBC Monthly Expense to STAN</t>
  </si>
  <si>
    <t>69500</t>
  </si>
  <si>
    <t>Dental Claims</t>
  </si>
  <si>
    <t>JE 01</t>
  </si>
  <si>
    <t>Weekly Claims to Meritain</t>
  </si>
  <si>
    <t>Monthly Billing</t>
  </si>
  <si>
    <t>Administration Billing</t>
  </si>
  <si>
    <t>56100</t>
  </si>
  <si>
    <t>JE 02</t>
  </si>
  <si>
    <t>Refund issued to Jeff Ward for July and August Premium difference - E+S: D, E: M,V</t>
  </si>
  <si>
    <t>40020</t>
  </si>
  <si>
    <t>RETIREE PREMIUMS</t>
  </si>
  <si>
    <t>Monthly Retiree Premiums</t>
  </si>
  <si>
    <t>JE 03</t>
  </si>
  <si>
    <t>Reinsurance Funding</t>
  </si>
  <si>
    <t>Funding for Reinsurance Claims</t>
  </si>
  <si>
    <t>40040</t>
  </si>
  <si>
    <t>JE 04</t>
  </si>
  <si>
    <t>09/30/24</t>
  </si>
  <si>
    <t>Interest Income</t>
  </si>
  <si>
    <t>46000</t>
  </si>
  <si>
    <t>Service Charge</t>
  </si>
  <si>
    <t>62000</t>
  </si>
  <si>
    <t>10200</t>
  </si>
  <si>
    <t>Investment</t>
  </si>
  <si>
    <t>Gain in Investment</t>
  </si>
  <si>
    <t>27100</t>
  </si>
  <si>
    <t>Lt. Life</t>
  </si>
  <si>
    <t>Lt. Life Premiums</t>
  </si>
  <si>
    <t>40010</t>
  </si>
  <si>
    <t>PREMIUMS</t>
  </si>
  <si>
    <t>Premiums from Bargaining Members</t>
  </si>
  <si>
    <t>VSP Monthly Billing</t>
  </si>
  <si>
    <t>VSP Administration Billing</t>
  </si>
  <si>
    <t>56400</t>
  </si>
  <si>
    <t>Account Description</t>
  </si>
  <si>
    <t>Jrnl</t>
  </si>
  <si>
    <t>Balance</t>
  </si>
  <si>
    <t>Beginning Balance</t>
  </si>
  <si>
    <t>GENJ</t>
  </si>
  <si>
    <t>CDJ</t>
  </si>
  <si>
    <t>CRJ</t>
  </si>
  <si>
    <t>Current Period Change</t>
  </si>
  <si>
    <t>Ending Balance</t>
  </si>
  <si>
    <t>INVESTMENT GAINS/LOSSES</t>
  </si>
  <si>
    <t>28000</t>
  </si>
  <si>
    <t>BARGAINING MEMBER PREMIUMS</t>
  </si>
  <si>
    <t>RETIRED MEMBER PREMIUMS</t>
  </si>
  <si>
    <t>REINSURANCE REIMBURSMENT</t>
  </si>
  <si>
    <t>COBRA PREMIUMS</t>
  </si>
  <si>
    <t>Rx Rebate</t>
  </si>
  <si>
    <t>RX REBATE - Q1 2024 Refund</t>
  </si>
  <si>
    <t>INTEREST</t>
  </si>
  <si>
    <t>47000</t>
  </si>
  <si>
    <t>MISC INCOME</t>
  </si>
  <si>
    <t>INSURANCE CLAIMS</t>
  </si>
  <si>
    <t>HEALTH INS. ADMINISTRATOR FEE</t>
  </si>
  <si>
    <t>The Standard - LTD, Basic Life &amp; AD&amp;D</t>
  </si>
  <si>
    <t>VSP ADMINISTRATION</t>
  </si>
  <si>
    <t>BANK CHARGES</t>
  </si>
  <si>
    <t>OFFICE EXPENSES</t>
  </si>
  <si>
    <t>TAX AUDIT</t>
  </si>
  <si>
    <t>Bryant &amp; Associates - Monthly Fee</t>
  </si>
  <si>
    <t>Current Month</t>
  </si>
  <si>
    <t>Year to Date</t>
  </si>
  <si>
    <t>Revenues</t>
  </si>
  <si>
    <t>COBRA INSURANCE PREMIUMS</t>
  </si>
  <si>
    <t>CLAIM REFUND</t>
  </si>
  <si>
    <t>SETTLEMENT</t>
  </si>
  <si>
    <t>Total Revenues</t>
  </si>
  <si>
    <t>Cost of Sales</t>
  </si>
  <si>
    <t>Total Cost of Sales</t>
  </si>
  <si>
    <t>Gross Profit</t>
  </si>
  <si>
    <t>Expenses</t>
  </si>
  <si>
    <t>TRANSITIONAL REINSURANCE</t>
  </si>
  <si>
    <t>WELLNESS EXPENSES</t>
  </si>
  <si>
    <t>MISC EXPENSE</t>
  </si>
  <si>
    <t>INSURANCE</t>
  </si>
  <si>
    <t>Attorney Fees</t>
  </si>
  <si>
    <t>BUILDING EXPENSE</t>
  </si>
  <si>
    <t>TAXES - FIT</t>
  </si>
  <si>
    <t>TAXES - SIT</t>
  </si>
  <si>
    <t>TAXES - ON INVESTMENT</t>
  </si>
  <si>
    <t>FEDERAL EXCISE TAX</t>
  </si>
  <si>
    <t>ADJUSTING ENTRY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</si>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</sst>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* #,##0.00;\(&quot;$&quot;* #,##0.00\)"/>
    <numFmt numFmtId="165" formatCode="#,##0.00;\(#,##0.00\)"/>
    <numFmt numFmtId="166" formatCode="m/d/yy"/>
    <numFmt numFmtId="167" formatCode="#,##0.00;\-#,##0.00;* ??"/>
  </numFmts>
  <fonts count="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7" fontId="3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166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67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0" fillId="0" borderId="1" xfId="0" applyBorder="1"/>
    <xf numFmtId="0" fontId="0" fillId="0" borderId="2" xfId="0" applyBorder="1"/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166" fontId="3" fillId="0" borderId="4" xfId="0" applyNumberFormat="1" applyFont="1" applyBorder="1" applyAlignment="1">
      <alignment horizontal="left"/>
    </xf>
    <xf numFmtId="167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4B97-8F5C-4B16-9277-3FFE08704B61}">
  <dimension ref="A1:C42"/>
  <sheetViews>
    <sheetView showGridLines="0" tabSelected="1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35.7109375" style="1" customWidth="1"/>
    <col min="2" max="3" width="15.7109375" style="1" customWidth="1"/>
    <col min="4" max="16384" width="9.140625" style="1"/>
  </cols>
  <sheetData>
    <row r="1" spans="1:3" x14ac:dyDescent="0.2">
      <c r="A1" s="2"/>
      <c r="B1" s="2"/>
      <c r="C1" s="2"/>
    </row>
    <row r="2" spans="1:3" x14ac:dyDescent="0.2">
      <c r="A2" s="3" t="s">
        <v>0</v>
      </c>
    </row>
    <row r="3" spans="1:3" x14ac:dyDescent="0.2">
      <c r="A3" s="3" t="s">
        <v>1</v>
      </c>
    </row>
    <row r="4" spans="1:3" x14ac:dyDescent="0.2">
      <c r="A4" s="4" t="s">
        <v>2</v>
      </c>
    </row>
    <row r="5" spans="1:3" x14ac:dyDescent="0.2">
      <c r="A5" s="4" t="s">
        <v>3</v>
      </c>
      <c r="B5" s="5">
        <v>2209457.69</v>
      </c>
      <c r="C5" s="4" t="s">
        <v>1</v>
      </c>
    </row>
    <row r="6" spans="1:3" x14ac:dyDescent="0.2">
      <c r="A6" s="4" t="s">
        <v>4</v>
      </c>
      <c r="B6" s="6">
        <v>2445669.21</v>
      </c>
      <c r="C6" s="4" t="s">
        <v>1</v>
      </c>
    </row>
    <row r="7" spans="1:3" x14ac:dyDescent="0.2">
      <c r="A7" s="4" t="s">
        <v>5</v>
      </c>
      <c r="B7" s="6">
        <v>12387.93</v>
      </c>
      <c r="C7" s="4" t="s">
        <v>1</v>
      </c>
    </row>
    <row r="8" spans="1:3" customFormat="1" ht="15" x14ac:dyDescent="0.25">
      <c r="A8" s="7"/>
      <c r="B8" s="8"/>
      <c r="C8" s="9"/>
    </row>
    <row r="9" spans="1:3" x14ac:dyDescent="0.2">
      <c r="A9" s="4" t="s">
        <v>6</v>
      </c>
      <c r="B9" s="4" t="s">
        <v>1</v>
      </c>
      <c r="C9" s="6">
        <f>ROUND(SUBTOTAL(9, B2:B8), 5)</f>
        <v>4667514.83</v>
      </c>
    </row>
    <row r="10" spans="1:3" x14ac:dyDescent="0.2">
      <c r="A10" s="3" t="s">
        <v>1</v>
      </c>
    </row>
    <row r="11" spans="1:3" x14ac:dyDescent="0.2">
      <c r="A11" s="4" t="s">
        <v>7</v>
      </c>
    </row>
    <row r="12" spans="1:3" customFormat="1" ht="15" x14ac:dyDescent="0.25">
      <c r="A12" s="7"/>
      <c r="B12" s="8"/>
      <c r="C12" s="9"/>
    </row>
    <row r="13" spans="1:3" x14ac:dyDescent="0.2">
      <c r="A13" s="4" t="s">
        <v>8</v>
      </c>
      <c r="B13" s="4" t="s">
        <v>1</v>
      </c>
      <c r="C13" s="6">
        <f>ROUND(SUBTOTAL(9, C10:C12), 5)</f>
        <v>0</v>
      </c>
    </row>
    <row r="14" spans="1:3" x14ac:dyDescent="0.2">
      <c r="A14" s="3" t="s">
        <v>1</v>
      </c>
    </row>
    <row r="15" spans="1:3" x14ac:dyDescent="0.2">
      <c r="A15" s="4" t="s">
        <v>9</v>
      </c>
    </row>
    <row r="16" spans="1:3" customFormat="1" ht="15" x14ac:dyDescent="0.25">
      <c r="A16" s="7"/>
      <c r="B16" s="8"/>
      <c r="C16" s="9"/>
    </row>
    <row r="17" spans="1:3" x14ac:dyDescent="0.2">
      <c r="A17" s="4" t="s">
        <v>10</v>
      </c>
      <c r="B17" s="4" t="s">
        <v>1</v>
      </c>
      <c r="C17" s="6">
        <f>ROUND(SUBTOTAL(9, C14:C16), 5)</f>
        <v>0</v>
      </c>
    </row>
    <row r="18" spans="1:3" customFormat="1" ht="15" x14ac:dyDescent="0.25">
      <c r="A18" s="7"/>
      <c r="B18" s="7"/>
      <c r="C18" s="10"/>
    </row>
    <row r="19" spans="1:3" ht="13.5" thickBot="1" x14ac:dyDescent="0.25">
      <c r="A19" s="4" t="s">
        <v>11</v>
      </c>
      <c r="B19" s="4" t="s">
        <v>1</v>
      </c>
      <c r="C19" s="5">
        <f>ROUND(C9+C13+C17, 5)</f>
        <v>4667514.83</v>
      </c>
    </row>
    <row r="20" spans="1:3" customFormat="1" ht="15.75" thickTop="1" x14ac:dyDescent="0.25">
      <c r="A20" s="7"/>
      <c r="B20" s="7"/>
      <c r="C20" s="11"/>
    </row>
    <row r="21" spans="1:3" x14ac:dyDescent="0.2">
      <c r="A21" s="3" t="s">
        <v>1</v>
      </c>
    </row>
    <row r="22" spans="1:3" x14ac:dyDescent="0.2">
      <c r="A22" s="3" t="s">
        <v>1</v>
      </c>
    </row>
    <row r="23" spans="1:3" x14ac:dyDescent="0.2">
      <c r="A23" s="3" t="s">
        <v>12</v>
      </c>
    </row>
    <row r="24" spans="1:3" x14ac:dyDescent="0.2">
      <c r="A24" s="3" t="s">
        <v>1</v>
      </c>
    </row>
    <row r="25" spans="1:3" x14ac:dyDescent="0.2">
      <c r="A25" s="4" t="s">
        <v>13</v>
      </c>
    </row>
    <row r="26" spans="1:3" customFormat="1" ht="15" x14ac:dyDescent="0.25">
      <c r="A26" s="7"/>
      <c r="B26" s="8"/>
      <c r="C26" s="9"/>
    </row>
    <row r="27" spans="1:3" x14ac:dyDescent="0.2">
      <c r="A27" s="4" t="s">
        <v>14</v>
      </c>
      <c r="B27" s="4" t="s">
        <v>1</v>
      </c>
      <c r="C27" s="6">
        <f>ROUND(SUBTOTAL(9, C21:C26), 5)</f>
        <v>0</v>
      </c>
    </row>
    <row r="28" spans="1:3" x14ac:dyDescent="0.2">
      <c r="A28" s="3" t="s">
        <v>1</v>
      </c>
    </row>
    <row r="29" spans="1:3" x14ac:dyDescent="0.2">
      <c r="A29" s="4" t="s">
        <v>15</v>
      </c>
    </row>
    <row r="30" spans="1:3" customFormat="1" ht="15" x14ac:dyDescent="0.25">
      <c r="A30" s="7"/>
      <c r="B30" s="8"/>
      <c r="C30" s="9"/>
    </row>
    <row r="31" spans="1:3" x14ac:dyDescent="0.2">
      <c r="A31" s="4" t="s">
        <v>16</v>
      </c>
      <c r="B31" s="4" t="s">
        <v>1</v>
      </c>
      <c r="C31" s="6">
        <f>ROUND(SUBTOTAL(9, C28:C30), 5)</f>
        <v>0</v>
      </c>
    </row>
    <row r="32" spans="1:3" customFormat="1" ht="15" x14ac:dyDescent="0.25">
      <c r="A32" s="7"/>
      <c r="B32" s="7"/>
      <c r="C32" s="10"/>
    </row>
    <row r="33" spans="1:3" x14ac:dyDescent="0.2">
      <c r="A33" s="4" t="s">
        <v>17</v>
      </c>
      <c r="B33" s="4" t="s">
        <v>1</v>
      </c>
      <c r="C33" s="6">
        <f>-(ROUND(-C27+-C31, 5))</f>
        <v>0</v>
      </c>
    </row>
    <row r="34" spans="1:3" x14ac:dyDescent="0.2">
      <c r="A34" s="3" t="s">
        <v>1</v>
      </c>
    </row>
    <row r="35" spans="1:3" x14ac:dyDescent="0.2">
      <c r="A35" s="4" t="s">
        <v>18</v>
      </c>
    </row>
    <row r="36" spans="1:3" x14ac:dyDescent="0.2">
      <c r="A36" s="4" t="s">
        <v>19</v>
      </c>
      <c r="B36" s="5">
        <v>3193539.34</v>
      </c>
      <c r="C36" s="4" t="s">
        <v>1</v>
      </c>
    </row>
    <row r="37" spans="1:3" x14ac:dyDescent="0.2">
      <c r="A37" s="4" t="s">
        <v>20</v>
      </c>
      <c r="B37" s="6">
        <v>1473975.49</v>
      </c>
      <c r="C37" s="4" t="s">
        <v>1</v>
      </c>
    </row>
    <row r="38" spans="1:3" customFormat="1" ht="15" x14ac:dyDescent="0.25">
      <c r="A38" s="7"/>
      <c r="B38" s="8"/>
      <c r="C38" s="9"/>
    </row>
    <row r="39" spans="1:3" x14ac:dyDescent="0.2">
      <c r="A39" s="4" t="s">
        <v>21</v>
      </c>
      <c r="B39" s="4" t="s">
        <v>1</v>
      </c>
      <c r="C39" s="6">
        <f>ROUND(SUBTOTAL(9, B34:B38), 5)</f>
        <v>4667514.83</v>
      </c>
    </row>
    <row r="40" spans="1:3" customFormat="1" ht="15" x14ac:dyDescent="0.25">
      <c r="A40" s="7"/>
      <c r="B40" s="7"/>
      <c r="C40" s="10"/>
    </row>
    <row r="41" spans="1:3" ht="13.5" thickBot="1" x14ac:dyDescent="0.25">
      <c r="A41" s="4" t="s">
        <v>22</v>
      </c>
      <c r="B41" s="4" t="s">
        <v>1</v>
      </c>
      <c r="C41" s="5">
        <f>-(ROUND(-C33+-C39, 5))</f>
        <v>4667514.83</v>
      </c>
    </row>
    <row r="42" spans="1:3" customFormat="1" ht="15.75" thickTop="1" x14ac:dyDescent="0.25">
      <c r="A42" s="7"/>
      <c r="B42" s="7"/>
      <c r="C42" s="11"/>
    </row>
  </sheetData>
  <pageMargins left="0.7" right="0.7" top="1.2222222222222223" bottom="0.65277777777777779" header="0.3" footer="0.3"/>
  <pageSetup orientation="landscape" horizontalDpi="300" verticalDpi="300" r:id="rId1"/>
  <headerFooter>
    <oddHeader xml:space="preserve">&amp;C&amp;"Times New Roman"&amp;10 S.L.E.B.C. Insurance
 Balance Sheet
 September 30, 2024
 &amp;L&amp;"Times New Roman"&amp;10
</oddHeader>
    <oddFooter>&amp;L&amp;10&amp;"Times New Roman"&amp;D at &amp;T&amp;C&amp;10&amp;"Times New Roman"Unaudited - For Management Purposes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D59E-59FB-481A-95EC-A854A4B5CDB9}">
  <dimension ref="A1:E47"/>
  <sheetViews>
    <sheetView showGridLines="0" workbookViewId="0">
      <pane ySplit="1" topLeftCell="A2" activePane="bottomLeft" state="frozenSplit"/>
      <selection pane="bottomLeft"/>
    </sheetView>
  </sheetViews>
  <sheetFormatPr defaultRowHeight="12.75" x14ac:dyDescent="0.2"/>
  <cols>
    <col min="1" max="1" width="34.7109375" style="1" customWidth="1"/>
    <col min="2" max="2" width="15.7109375" style="1" customWidth="1"/>
    <col min="3" max="3" width="9.7109375" style="1" customWidth="1"/>
    <col min="4" max="4" width="16.7109375" style="1" customWidth="1"/>
    <col min="5" max="5" width="9.7109375" style="1" customWidth="1"/>
    <col min="6" max="16384" width="9.140625" style="1"/>
  </cols>
  <sheetData>
    <row r="1" spans="1:5" x14ac:dyDescent="0.2">
      <c r="A1" s="3"/>
      <c r="B1" s="40" t="s">
        <v>121</v>
      </c>
      <c r="C1" s="3"/>
      <c r="D1" s="40" t="s">
        <v>122</v>
      </c>
      <c r="E1" s="3"/>
    </row>
    <row r="2" spans="1:5" x14ac:dyDescent="0.2">
      <c r="A2" s="4" t="s">
        <v>123</v>
      </c>
    </row>
    <row r="3" spans="1:5" x14ac:dyDescent="0.2">
      <c r="A3" s="4" t="s">
        <v>102</v>
      </c>
      <c r="B3" s="5">
        <v>37217.69</v>
      </c>
      <c r="C3" s="6">
        <f>IF(1115531.06&lt;&gt;0, (B3/1115531.06)*100, 0)</f>
        <v>3.3363203710347609</v>
      </c>
      <c r="D3" s="5">
        <v>207693.1</v>
      </c>
      <c r="E3" s="6">
        <f>IF(9460162.33&lt;&gt;0, (D3/9460162.33)*100, 0)</f>
        <v>2.195449641930193</v>
      </c>
    </row>
    <row r="4" spans="1:5" x14ac:dyDescent="0.2">
      <c r="A4" s="4" t="s">
        <v>104</v>
      </c>
      <c r="B4" s="6">
        <v>923944.12</v>
      </c>
      <c r="C4" s="6">
        <f>IF(1115531.06&lt;&gt;0, (B4/1115531.06)*100, 0)</f>
        <v>82.825494791691412</v>
      </c>
      <c r="D4" s="6">
        <v>8278481.6399999997</v>
      </c>
      <c r="E4" s="6">
        <f>IF(9460162.33&lt;&gt;0, (D4/9460162.33)*100, 0)</f>
        <v>87.508875125190372</v>
      </c>
    </row>
    <row r="5" spans="1:5" x14ac:dyDescent="0.2">
      <c r="A5" s="4" t="s">
        <v>105</v>
      </c>
      <c r="B5" s="6">
        <v>46699.16</v>
      </c>
      <c r="C5" s="6">
        <f>IF(1115531.06&lt;&gt;0, (B5/1115531.06)*100, 0)</f>
        <v>4.1862716041272758</v>
      </c>
      <c r="D5" s="6">
        <v>450847.61</v>
      </c>
      <c r="E5" s="6">
        <f>IF(9460162.33&lt;&gt;0, (D5/9460162.33)*100, 0)</f>
        <v>4.7657491940732895</v>
      </c>
    </row>
    <row r="6" spans="1:5" x14ac:dyDescent="0.2">
      <c r="A6" s="4" t="s">
        <v>124</v>
      </c>
      <c r="B6" s="6">
        <v>0</v>
      </c>
      <c r="C6" s="6">
        <f>IF(1115531.06&lt;&gt;0, (B6/1115531.06)*100, 0)</f>
        <v>0</v>
      </c>
      <c r="D6" s="6">
        <v>0</v>
      </c>
      <c r="E6" s="6">
        <f>IF(9460162.33&lt;&gt;0, (D6/9460162.33)*100, 0)</f>
        <v>0</v>
      </c>
    </row>
    <row r="7" spans="1:5" x14ac:dyDescent="0.2">
      <c r="A7" s="4" t="s">
        <v>106</v>
      </c>
      <c r="B7" s="6">
        <v>7204.98</v>
      </c>
      <c r="C7" s="6">
        <f>IF(1115531.06&lt;&gt;0, (B7/1115531.06)*100, 0)</f>
        <v>0.64587892335333086</v>
      </c>
      <c r="D7" s="6">
        <v>240392.84</v>
      </c>
      <c r="E7" s="6">
        <f>IF(9460162.33&lt;&gt;0, (D7/9460162.33)*100, 0)</f>
        <v>2.5411069241134259</v>
      </c>
    </row>
    <row r="8" spans="1:5" x14ac:dyDescent="0.2">
      <c r="A8" s="4" t="s">
        <v>107</v>
      </c>
      <c r="B8" s="6">
        <v>3387.36</v>
      </c>
      <c r="C8" s="6">
        <f>IF(1115531.06&lt;&gt;0, (B8/1115531.06)*100, 0)</f>
        <v>0.30365447646074506</v>
      </c>
      <c r="D8" s="6">
        <v>18878.740000000002</v>
      </c>
      <c r="E8" s="6">
        <f>IF(9460162.33&lt;&gt;0, (D8/9460162.33)*100, 0)</f>
        <v>0.19956042339920399</v>
      </c>
    </row>
    <row r="9" spans="1:5" x14ac:dyDescent="0.2">
      <c r="A9" s="4" t="s">
        <v>108</v>
      </c>
      <c r="B9" s="6">
        <v>97077.7</v>
      </c>
      <c r="C9" s="6">
        <f>IF(1115531.06&lt;&gt;0, (B9/1115531.06)*100, 0)</f>
        <v>8.7023753511623418</v>
      </c>
      <c r="D9" s="6">
        <v>263752.03999999998</v>
      </c>
      <c r="E9" s="6">
        <f>IF(9460162.33&lt;&gt;0, (D9/9460162.33)*100, 0)</f>
        <v>2.7880286912581971</v>
      </c>
    </row>
    <row r="10" spans="1:5" x14ac:dyDescent="0.2">
      <c r="A10" s="4" t="s">
        <v>125</v>
      </c>
      <c r="B10" s="6">
        <v>0</v>
      </c>
      <c r="C10" s="6">
        <f>IF(1115531.06&lt;&gt;0, (B10/1115531.06)*100, 0)</f>
        <v>0</v>
      </c>
      <c r="D10" s="6">
        <v>0</v>
      </c>
      <c r="E10" s="6">
        <f>IF(9460162.33&lt;&gt;0, (D10/9460162.33)*100, 0)</f>
        <v>0</v>
      </c>
    </row>
    <row r="11" spans="1:5" x14ac:dyDescent="0.2">
      <c r="A11" s="4" t="s">
        <v>126</v>
      </c>
      <c r="B11" s="6">
        <v>0</v>
      </c>
      <c r="C11" s="6">
        <f>IF(1115531.06&lt;&gt;0, (B11/1115531.06)*100, 0)</f>
        <v>0</v>
      </c>
      <c r="D11" s="6">
        <v>0</v>
      </c>
      <c r="E11" s="6">
        <f>IF(9460162.33&lt;&gt;0, (D11/9460162.33)*100, 0)</f>
        <v>0</v>
      </c>
    </row>
    <row r="12" spans="1:5" x14ac:dyDescent="0.2">
      <c r="A12" s="4" t="s">
        <v>110</v>
      </c>
      <c r="B12" s="6">
        <v>0.05</v>
      </c>
      <c r="C12" s="6">
        <f>IF(1115531.06&lt;&gt;0, (B12/1115531.06)*100, 0)</f>
        <v>4.482170133389204E-6</v>
      </c>
      <c r="D12" s="6">
        <v>0.45</v>
      </c>
      <c r="E12" s="6">
        <f>IF(9460162.33&lt;&gt;0, (D12/9460162.33)*100, 0)</f>
        <v>4.7567894112447008E-6</v>
      </c>
    </row>
    <row r="13" spans="1:5" x14ac:dyDescent="0.2">
      <c r="A13" s="4" t="s">
        <v>112</v>
      </c>
      <c r="B13" s="6">
        <v>0</v>
      </c>
      <c r="C13" s="6">
        <f>IF(1115531.06&lt;&gt;0, (B13/1115531.06)*100, 0)</f>
        <v>0</v>
      </c>
      <c r="D13" s="6">
        <v>115.91</v>
      </c>
      <c r="E13" s="6">
        <f>IF(9460162.33&lt;&gt;0, (D13/9460162.33)*100, 0)</f>
        <v>1.225243245905274E-3</v>
      </c>
    </row>
    <row r="14" spans="1:5" customFormat="1" ht="15" x14ac:dyDescent="0.25">
      <c r="A14" s="7"/>
      <c r="B14" s="10"/>
      <c r="C14" s="9"/>
      <c r="D14" s="10"/>
      <c r="E14" s="9"/>
    </row>
    <row r="15" spans="1:5" x14ac:dyDescent="0.2">
      <c r="A15" s="4" t="s">
        <v>127</v>
      </c>
      <c r="B15" s="6">
        <f>ROUND(SUBTOTAL(9, B2:B14), 5)</f>
        <v>1115531.06</v>
      </c>
      <c r="C15" s="6">
        <f>ROUND(SUBTOTAL(9, C2:C14), 5)</f>
        <v>100</v>
      </c>
      <c r="D15" s="6">
        <f>ROUND(SUBTOTAL(9, D2:D14), 5)</f>
        <v>9460162.3300000001</v>
      </c>
      <c r="E15" s="6">
        <f>ROUND(SUBTOTAL(9, E2:E14), 5)</f>
        <v>100</v>
      </c>
    </row>
    <row r="16" spans="1:5" customFormat="1" ht="15" x14ac:dyDescent="0.25">
      <c r="A16" s="7"/>
      <c r="B16" s="10"/>
      <c r="C16" s="9"/>
      <c r="D16" s="10"/>
      <c r="E16" s="9"/>
    </row>
    <row r="17" spans="1:5" x14ac:dyDescent="0.2">
      <c r="A17" s="3" t="s">
        <v>1</v>
      </c>
    </row>
    <row r="18" spans="1:5" x14ac:dyDescent="0.2">
      <c r="A18" s="4" t="s">
        <v>128</v>
      </c>
    </row>
    <row r="19" spans="1:5" customFormat="1" ht="15" x14ac:dyDescent="0.25">
      <c r="A19" s="7"/>
      <c r="B19" s="10"/>
      <c r="C19" s="9"/>
      <c r="D19" s="10"/>
      <c r="E19" s="9"/>
    </row>
    <row r="20" spans="1:5" x14ac:dyDescent="0.2">
      <c r="A20" s="4" t="s">
        <v>129</v>
      </c>
      <c r="B20" s="6">
        <f>ROUND(SUBTOTAL(9, B17:B19), 5)</f>
        <v>0</v>
      </c>
      <c r="C20" s="6">
        <f>ROUND(SUBTOTAL(9, C17:C19), 5)</f>
        <v>0</v>
      </c>
      <c r="D20" s="6">
        <f>ROUND(SUBTOTAL(9, D17:D19), 5)</f>
        <v>0</v>
      </c>
      <c r="E20" s="6">
        <f>ROUND(SUBTOTAL(9, E17:E19), 5)</f>
        <v>0</v>
      </c>
    </row>
    <row r="21" spans="1:5" customFormat="1" ht="15" x14ac:dyDescent="0.25">
      <c r="A21" s="7"/>
      <c r="B21" s="10"/>
      <c r="C21" s="9"/>
      <c r="D21" s="10"/>
      <c r="E21" s="9"/>
    </row>
    <row r="22" spans="1:5" x14ac:dyDescent="0.2">
      <c r="A22" s="4" t="s">
        <v>130</v>
      </c>
      <c r="B22" s="6">
        <f>-(ROUND(-B15+B20, 5))</f>
        <v>1115531.06</v>
      </c>
      <c r="C22" s="6">
        <f>-(ROUND(-C15+C20, 5))</f>
        <v>100</v>
      </c>
      <c r="D22" s="6">
        <f>-(ROUND(-D15+D20, 5))</f>
        <v>9460162.3300000001</v>
      </c>
      <c r="E22" s="6">
        <f>-(ROUND(-E15+E20, 5))</f>
        <v>100</v>
      </c>
    </row>
    <row r="23" spans="1:5" customFormat="1" ht="15" x14ac:dyDescent="0.25">
      <c r="A23" s="7"/>
      <c r="B23" s="10"/>
      <c r="C23" s="9"/>
      <c r="D23" s="10"/>
      <c r="E23" s="9"/>
    </row>
    <row r="24" spans="1:5" x14ac:dyDescent="0.2">
      <c r="A24" s="4" t="s">
        <v>131</v>
      </c>
    </row>
    <row r="25" spans="1:5" x14ac:dyDescent="0.2">
      <c r="A25" s="4" t="s">
        <v>113</v>
      </c>
      <c r="B25" s="6">
        <v>604167.49</v>
      </c>
      <c r="C25" s="6">
        <f>IF(1115531.06&lt;&gt;0, (B25/1115531.06)*100, 0)</f>
        <v>54.159629584854407</v>
      </c>
      <c r="D25" s="6">
        <v>6365699.5700000003</v>
      </c>
      <c r="E25" s="6">
        <f>IF(9460162.33&lt;&gt;0, (D25/9460162.33)*100, 0)</f>
        <v>67.289538466090988</v>
      </c>
    </row>
    <row r="26" spans="1:5" x14ac:dyDescent="0.2">
      <c r="A26" s="4" t="s">
        <v>114</v>
      </c>
      <c r="B26" s="6">
        <v>136545.73000000001</v>
      </c>
      <c r="C26" s="6">
        <f>IF(1115531.06&lt;&gt;0, (B26/1115531.06)*100, 0)</f>
        <v>12.240423856956523</v>
      </c>
      <c r="D26" s="6">
        <v>1225197.8899999999</v>
      </c>
      <c r="E26" s="6">
        <f>IF(9460162.33&lt;&gt;0, (D26/9460162.33)*100, 0)</f>
        <v>12.951129666291889</v>
      </c>
    </row>
    <row r="27" spans="1:5" x14ac:dyDescent="0.2">
      <c r="A27" s="4" t="s">
        <v>132</v>
      </c>
      <c r="B27" s="6">
        <v>0</v>
      </c>
      <c r="C27" s="6">
        <f>IF(1115531.06&lt;&gt;0, (B27/1115531.06)*100, 0)</f>
        <v>0</v>
      </c>
      <c r="D27" s="6">
        <v>0</v>
      </c>
      <c r="E27" s="6">
        <f>IF(9460162.33&lt;&gt;0, (D27/9460162.33)*100, 0)</f>
        <v>0</v>
      </c>
    </row>
    <row r="28" spans="1:5" x14ac:dyDescent="0.2">
      <c r="A28" s="4" t="s">
        <v>34</v>
      </c>
      <c r="B28" s="6">
        <v>45900.53</v>
      </c>
      <c r="C28" s="6">
        <f>IF(1115531.06&lt;&gt;0, (B28/1115531.06)*100, 0)</f>
        <v>4.1146796934547032</v>
      </c>
      <c r="D28" s="6">
        <v>201719.72</v>
      </c>
      <c r="E28" s="6">
        <f>IF(9460162.33&lt;&gt;0, (D28/9460162.33)*100, 0)</f>
        <v>2.1323071736338797</v>
      </c>
    </row>
    <row r="29" spans="1:5" x14ac:dyDescent="0.2">
      <c r="A29" s="4" t="s">
        <v>116</v>
      </c>
      <c r="B29" s="6">
        <v>11107.2</v>
      </c>
      <c r="C29" s="6">
        <f>IF(1115531.06&lt;&gt;0, (B29/1115531.06)*100, 0)</f>
        <v>0.99568720211161121</v>
      </c>
      <c r="D29" s="6">
        <v>109465.39</v>
      </c>
      <c r="E29" s="6">
        <f>IF(9460162.33&lt;&gt;0, (D29/9460162.33)*100, 0)</f>
        <v>1.1571195734439368</v>
      </c>
    </row>
    <row r="30" spans="1:5" x14ac:dyDescent="0.2">
      <c r="A30" s="4" t="s">
        <v>133</v>
      </c>
      <c r="B30" s="6">
        <v>0</v>
      </c>
      <c r="C30" s="6">
        <f>IF(1115531.06&lt;&gt;0, (B30/1115531.06)*100, 0)</f>
        <v>0</v>
      </c>
      <c r="D30" s="6">
        <v>0</v>
      </c>
      <c r="E30" s="6">
        <f>IF(9460162.33&lt;&gt;0, (D30/9460162.33)*100, 0)</f>
        <v>0</v>
      </c>
    </row>
    <row r="31" spans="1:5" x14ac:dyDescent="0.2">
      <c r="A31" s="4" t="s">
        <v>134</v>
      </c>
      <c r="B31" s="6">
        <v>0</v>
      </c>
      <c r="C31" s="6">
        <f>IF(1115531.06&lt;&gt;0, (B31/1115531.06)*100, 0)</f>
        <v>0</v>
      </c>
      <c r="D31" s="6">
        <v>0</v>
      </c>
      <c r="E31" s="6">
        <f>IF(9460162.33&lt;&gt;0, (D31/9460162.33)*100, 0)</f>
        <v>0</v>
      </c>
    </row>
    <row r="32" spans="1:5" x14ac:dyDescent="0.2">
      <c r="A32" s="4" t="s">
        <v>117</v>
      </c>
      <c r="B32" s="6">
        <v>23.99</v>
      </c>
      <c r="C32" s="6">
        <f>IF(1115531.06&lt;&gt;0, (B32/1115531.06)*100, 0)</f>
        <v>2.1505452300001398E-3</v>
      </c>
      <c r="D32" s="6">
        <v>303.74</v>
      </c>
      <c r="E32" s="6">
        <f>IF(9460162.33&lt;&gt;0, (D32/9460162.33)*100, 0)</f>
        <v>3.2107271461588121E-3</v>
      </c>
    </row>
    <row r="33" spans="1:5" x14ac:dyDescent="0.2">
      <c r="A33" s="4" t="s">
        <v>135</v>
      </c>
      <c r="B33" s="6">
        <v>0</v>
      </c>
      <c r="C33" s="6">
        <f>IF(1115531.06&lt;&gt;0, (B33/1115531.06)*100, 0)</f>
        <v>0</v>
      </c>
      <c r="D33" s="6">
        <v>0</v>
      </c>
      <c r="E33" s="6">
        <f>IF(9460162.33&lt;&gt;0, (D33/9460162.33)*100, 0)</f>
        <v>0</v>
      </c>
    </row>
    <row r="34" spans="1:5" x14ac:dyDescent="0.2">
      <c r="A34" s="4" t="s">
        <v>136</v>
      </c>
      <c r="B34" s="6">
        <v>0</v>
      </c>
      <c r="C34" s="6">
        <f>IF(1115531.06&lt;&gt;0, (B34/1115531.06)*100, 0)</f>
        <v>0</v>
      </c>
      <c r="D34" s="6">
        <v>0</v>
      </c>
      <c r="E34" s="6">
        <f>IF(9460162.33&lt;&gt;0, (D34/9460162.33)*100, 0)</f>
        <v>0</v>
      </c>
    </row>
    <row r="35" spans="1:5" x14ac:dyDescent="0.2">
      <c r="A35" s="4" t="s">
        <v>118</v>
      </c>
      <c r="B35" s="6">
        <v>8112.17</v>
      </c>
      <c r="C35" s="6">
        <f>IF(1115531.06&lt;&gt;0, (B35/1115531.06)*100, 0)</f>
        <v>0.72720252181951794</v>
      </c>
      <c r="D35" s="6">
        <v>73009.53</v>
      </c>
      <c r="E35" s="6">
        <f>IF(9460162.33&lt;&gt;0, (D35/9460162.33)*100, 0)</f>
        <v>0.77175768716433857</v>
      </c>
    </row>
    <row r="36" spans="1:5" x14ac:dyDescent="0.2">
      <c r="A36" s="4" t="s">
        <v>137</v>
      </c>
      <c r="B36" s="6">
        <v>0</v>
      </c>
      <c r="C36" s="6">
        <f>IF(1115531.06&lt;&gt;0, (B36/1115531.06)*100, 0)</f>
        <v>0</v>
      </c>
      <c r="D36" s="6">
        <v>0</v>
      </c>
      <c r="E36" s="6">
        <f>IF(9460162.33&lt;&gt;0, (D36/9460162.33)*100, 0)</f>
        <v>0</v>
      </c>
    </row>
    <row r="37" spans="1:5" x14ac:dyDescent="0.2">
      <c r="A37" s="4" t="s">
        <v>119</v>
      </c>
      <c r="B37" s="6">
        <v>876</v>
      </c>
      <c r="C37" s="6">
        <f>IF(1115531.06&lt;&gt;0, (B37/1115531.06)*100, 0)</f>
        <v>7.8527620736978845E-2</v>
      </c>
      <c r="D37" s="6">
        <v>10791</v>
      </c>
      <c r="E37" s="6">
        <f>IF(9460162.33&lt;&gt;0, (D37/9460162.33)*100, 0)</f>
        <v>0.11406781008164793</v>
      </c>
    </row>
    <row r="38" spans="1:5" x14ac:dyDescent="0.2">
      <c r="A38" s="4" t="s">
        <v>138</v>
      </c>
      <c r="B38" s="6">
        <v>0</v>
      </c>
      <c r="C38" s="6">
        <f>IF(1115531.06&lt;&gt;0, (B38/1115531.06)*100, 0)</f>
        <v>0</v>
      </c>
      <c r="D38" s="6">
        <v>0</v>
      </c>
      <c r="E38" s="6">
        <f>IF(9460162.33&lt;&gt;0, (D38/9460162.33)*100, 0)</f>
        <v>0</v>
      </c>
    </row>
    <row r="39" spans="1:5" x14ac:dyDescent="0.2">
      <c r="A39" s="4" t="s">
        <v>139</v>
      </c>
      <c r="B39" s="6">
        <v>0</v>
      </c>
      <c r="C39" s="6">
        <f>IF(1115531.06&lt;&gt;0, (B39/1115531.06)*100, 0)</f>
        <v>0</v>
      </c>
      <c r="D39" s="6">
        <v>0</v>
      </c>
      <c r="E39" s="6">
        <f>IF(9460162.33&lt;&gt;0, (D39/9460162.33)*100, 0)</f>
        <v>0</v>
      </c>
    </row>
    <row r="40" spans="1:5" x14ac:dyDescent="0.2">
      <c r="A40" s="4" t="s">
        <v>140</v>
      </c>
      <c r="B40" s="6">
        <v>0</v>
      </c>
      <c r="C40" s="6">
        <f>IF(1115531.06&lt;&gt;0, (B40/1115531.06)*100, 0)</f>
        <v>0</v>
      </c>
      <c r="D40" s="6">
        <v>0</v>
      </c>
      <c r="E40" s="6">
        <f>IF(9460162.33&lt;&gt;0, (D40/9460162.33)*100, 0)</f>
        <v>0</v>
      </c>
    </row>
    <row r="41" spans="1:5" x14ac:dyDescent="0.2">
      <c r="A41" s="4" t="s">
        <v>141</v>
      </c>
      <c r="B41" s="6">
        <v>0</v>
      </c>
      <c r="C41" s="6">
        <f>IF(1115531.06&lt;&gt;0, (B41/1115531.06)*100, 0)</f>
        <v>0</v>
      </c>
      <c r="D41" s="6">
        <v>0</v>
      </c>
      <c r="E41" s="6">
        <f>IF(9460162.33&lt;&gt;0, (D41/9460162.33)*100, 0)</f>
        <v>0</v>
      </c>
    </row>
    <row r="42" spans="1:5" x14ac:dyDescent="0.2">
      <c r="A42" s="4" t="s">
        <v>142</v>
      </c>
      <c r="B42" s="6">
        <v>0</v>
      </c>
      <c r="C42" s="6">
        <f>IF(1115531.06&lt;&gt;0, (B42/1115531.06)*100, 0)</f>
        <v>0</v>
      </c>
      <c r="D42" s="6">
        <v>0</v>
      </c>
      <c r="E42" s="6">
        <f>IF(9460162.33&lt;&gt;0, (D42/9460162.33)*100, 0)</f>
        <v>0</v>
      </c>
    </row>
    <row r="43" spans="1:5" customFormat="1" ht="15" x14ac:dyDescent="0.25">
      <c r="A43" s="7"/>
      <c r="B43" s="10"/>
      <c r="C43" s="9"/>
      <c r="D43" s="10"/>
      <c r="E43" s="9"/>
    </row>
    <row r="44" spans="1:5" x14ac:dyDescent="0.2">
      <c r="A44" s="4" t="s">
        <v>143</v>
      </c>
      <c r="B44" s="6">
        <f>ROUND(SUBTOTAL(9, B24:B43), 5)</f>
        <v>806733.11</v>
      </c>
      <c r="C44" s="6">
        <f>ROUND(SUBTOTAL(9, C24:C43), 5)</f>
        <v>72.318299999999994</v>
      </c>
      <c r="D44" s="6">
        <f>ROUND(SUBTOTAL(9, D24:D43), 5)</f>
        <v>7986186.8399999999</v>
      </c>
      <c r="E44" s="6">
        <f>ROUND(SUBTOTAL(9, E24:E43), 5)</f>
        <v>84.419129999999996</v>
      </c>
    </row>
    <row r="45" spans="1:5" customFormat="1" ht="15" x14ac:dyDescent="0.25">
      <c r="A45" s="7"/>
      <c r="B45" s="10"/>
      <c r="C45" s="9"/>
      <c r="D45" s="10"/>
      <c r="E45" s="9"/>
    </row>
    <row r="46" spans="1:5" ht="13.5" thickBot="1" x14ac:dyDescent="0.25">
      <c r="A46" s="4" t="s">
        <v>20</v>
      </c>
      <c r="B46" s="5">
        <f>-(ROUND(-B22+B44, 5))</f>
        <v>308797.95</v>
      </c>
      <c r="C46" s="6">
        <f>-(ROUND(-C22+C44, 5))</f>
        <v>27.681699999999999</v>
      </c>
      <c r="D46" s="5">
        <f>-(ROUND(-D22+D44, 5))</f>
        <v>1473975.49</v>
      </c>
      <c r="E46" s="6">
        <f>-(ROUND(-E22+E44, 5))</f>
        <v>15.580870000000001</v>
      </c>
    </row>
    <row r="47" spans="1:5" customFormat="1" ht="15.75" thickTop="1" x14ac:dyDescent="0.25">
      <c r="A47" s="7"/>
      <c r="B47" s="11"/>
      <c r="C47" s="9"/>
      <c r="D47" s="11"/>
      <c r="E47" s="9"/>
    </row>
  </sheetData>
  <pageMargins left="0.7" right="0.7" top="1.375" bottom="0.65277777777777779" header="0.3" footer="0.3"/>
  <pageSetup orientation="landscape" horizontalDpi="300" verticalDpi="300" r:id="rId1"/>
  <headerFooter>
    <oddHeader xml:space="preserve">&amp;C&amp;"Times New Roman"&amp;8 
&amp;10 S.L.E.B.C. Insurance
 Income Statement
 For the Nine Months Ending September 30, 2024
 &amp;L&amp;"Times New Roman"&amp;8
&amp;10
</oddHead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E825-CDA0-43F0-9C39-37E44F31359C}">
  <dimension ref="A1:F21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3" customWidth="1"/>
    <col min="2" max="2" width="12.7109375" style="17" customWidth="1"/>
    <col min="3" max="3" width="13.7109375" style="17" customWidth="1"/>
    <col min="4" max="4" width="17.7109375" style="19" customWidth="1"/>
    <col min="5" max="5" width="13.7109375" style="21" customWidth="1"/>
    <col min="6" max="6" width="14.7109375" style="21" customWidth="1"/>
    <col min="7" max="16384" width="9.140625" style="12"/>
  </cols>
  <sheetData>
    <row r="1" spans="1:6" s="27" customFormat="1" x14ac:dyDescent="0.2">
      <c r="A1" s="25" t="s">
        <v>23</v>
      </c>
      <c r="B1" s="25" t="s">
        <v>24</v>
      </c>
      <c r="C1" s="25" t="s">
        <v>25</v>
      </c>
      <c r="D1" s="25" t="s">
        <v>26</v>
      </c>
      <c r="E1" s="26" t="s">
        <v>27</v>
      </c>
      <c r="F1" s="26" t="s">
        <v>28</v>
      </c>
    </row>
    <row r="2" spans="1:6" x14ac:dyDescent="0.2">
      <c r="A2" s="13">
        <v>45538</v>
      </c>
      <c r="B2" s="17" t="s">
        <v>1</v>
      </c>
      <c r="C2" s="17" t="s">
        <v>29</v>
      </c>
      <c r="D2" s="19" t="s">
        <v>30</v>
      </c>
      <c r="E2" s="21">
        <v>219</v>
      </c>
    </row>
    <row r="3" spans="1:6" x14ac:dyDescent="0.2">
      <c r="C3" s="17" t="s">
        <v>31</v>
      </c>
      <c r="D3" s="19" t="s">
        <v>32</v>
      </c>
      <c r="F3" s="21">
        <v>219</v>
      </c>
    </row>
    <row r="5" spans="1:6" x14ac:dyDescent="0.2">
      <c r="A5" s="13">
        <v>45545</v>
      </c>
      <c r="B5" s="17" t="s">
        <v>1</v>
      </c>
      <c r="C5" s="17" t="s">
        <v>29</v>
      </c>
      <c r="D5" s="19" t="s">
        <v>30</v>
      </c>
      <c r="E5" s="21">
        <v>219</v>
      </c>
    </row>
    <row r="6" spans="1:6" x14ac:dyDescent="0.2">
      <c r="C6" s="17" t="s">
        <v>31</v>
      </c>
      <c r="D6" s="19" t="s">
        <v>32</v>
      </c>
      <c r="F6" s="21">
        <v>219</v>
      </c>
    </row>
    <row r="8" spans="1:6" x14ac:dyDescent="0.2">
      <c r="A8" s="13">
        <v>45552</v>
      </c>
      <c r="B8" s="17" t="s">
        <v>1</v>
      </c>
      <c r="C8" s="17" t="s">
        <v>29</v>
      </c>
      <c r="D8" s="19" t="s">
        <v>30</v>
      </c>
      <c r="E8" s="21">
        <v>219</v>
      </c>
    </row>
    <row r="9" spans="1:6" x14ac:dyDescent="0.2">
      <c r="C9" s="17" t="s">
        <v>31</v>
      </c>
      <c r="D9" s="19" t="s">
        <v>32</v>
      </c>
      <c r="F9" s="21">
        <v>219</v>
      </c>
    </row>
    <row r="11" spans="1:6" s="32" customFormat="1" ht="24" x14ac:dyDescent="0.25">
      <c r="A11" s="28">
        <v>45555</v>
      </c>
      <c r="B11" s="29" t="s">
        <v>1</v>
      </c>
      <c r="C11" s="29" t="s">
        <v>33</v>
      </c>
      <c r="D11" s="30" t="s">
        <v>34</v>
      </c>
      <c r="E11" s="31">
        <v>22905.78</v>
      </c>
      <c r="F11" s="31"/>
    </row>
    <row r="12" spans="1:6" x14ac:dyDescent="0.2">
      <c r="C12" s="17" t="s">
        <v>31</v>
      </c>
      <c r="D12" s="19" t="s">
        <v>35</v>
      </c>
      <c r="F12" s="21">
        <v>22905.78</v>
      </c>
    </row>
    <row r="14" spans="1:6" s="32" customFormat="1" ht="24" x14ac:dyDescent="0.25">
      <c r="A14" s="28">
        <v>45555</v>
      </c>
      <c r="B14" s="29" t="s">
        <v>1</v>
      </c>
      <c r="C14" s="29" t="s">
        <v>33</v>
      </c>
      <c r="D14" s="30" t="s">
        <v>34</v>
      </c>
      <c r="E14" s="31">
        <v>22994.75</v>
      </c>
      <c r="F14" s="31"/>
    </row>
    <row r="15" spans="1:6" x14ac:dyDescent="0.2">
      <c r="C15" s="17" t="s">
        <v>31</v>
      </c>
      <c r="D15" s="19" t="s">
        <v>35</v>
      </c>
      <c r="F15" s="21">
        <v>22994.75</v>
      </c>
    </row>
    <row r="17" spans="1:6" x14ac:dyDescent="0.2">
      <c r="A17" s="13">
        <v>45559</v>
      </c>
      <c r="B17" s="17" t="s">
        <v>1</v>
      </c>
      <c r="C17" s="17" t="s">
        <v>29</v>
      </c>
      <c r="D17" s="19" t="s">
        <v>30</v>
      </c>
      <c r="E17" s="21">
        <v>219</v>
      </c>
    </row>
    <row r="18" spans="1:6" x14ac:dyDescent="0.2">
      <c r="C18" s="17" t="s">
        <v>31</v>
      </c>
      <c r="D18" s="19" t="s">
        <v>32</v>
      </c>
      <c r="F18" s="21">
        <v>219</v>
      </c>
    </row>
    <row r="19" spans="1:6" customFormat="1" ht="15" x14ac:dyDescent="0.25">
      <c r="E19" s="33"/>
      <c r="F19" s="33"/>
    </row>
    <row r="20" spans="1:6" s="15" customFormat="1" ht="12.75" thickBot="1" x14ac:dyDescent="0.25">
      <c r="A20" s="14"/>
      <c r="B20" s="16" t="s">
        <v>36</v>
      </c>
      <c r="C20" s="16" t="s">
        <v>1</v>
      </c>
      <c r="D20" s="18" t="s">
        <v>1</v>
      </c>
      <c r="E20" s="20">
        <f>SUBTOTAL(9, E2:E19)</f>
        <v>46776.53</v>
      </c>
      <c r="F20" s="20">
        <f>SUBTOTAL(9, F2:F19)</f>
        <v>46776.53</v>
      </c>
    </row>
    <row r="21" spans="1:6" customFormat="1" ht="15.75" thickTop="1" x14ac:dyDescent="0.25">
      <c r="E21" s="34"/>
      <c r="F21" s="34"/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 Insurance&amp;B
&amp;11&amp;B Cash Disbursements Journal&amp;B
&amp;B For the Period From Sep 1, 2024 to Sep 30, 2024&amp;B&amp;L&amp;"Arial"&amp;12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B547-A4BC-4201-844D-6C04C7502541}">
  <dimension ref="A1:F6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8.7109375" style="13" customWidth="1"/>
    <col min="2" max="2" width="18.7109375" style="17" customWidth="1"/>
    <col min="3" max="3" width="15.7109375" style="17" customWidth="1"/>
    <col min="4" max="4" width="26.7109375" style="19" customWidth="1"/>
    <col min="5" max="6" width="11.7109375" style="21" customWidth="1"/>
    <col min="7" max="16384" width="9.140625" style="12"/>
  </cols>
  <sheetData>
    <row r="1" spans="1:6" s="27" customFormat="1" x14ac:dyDescent="0.2">
      <c r="A1" s="25" t="s">
        <v>23</v>
      </c>
      <c r="B1" s="25" t="s">
        <v>25</v>
      </c>
      <c r="C1" s="25" t="s">
        <v>37</v>
      </c>
      <c r="D1" s="25" t="s">
        <v>26</v>
      </c>
      <c r="E1" s="26" t="s">
        <v>38</v>
      </c>
      <c r="F1" s="26" t="s">
        <v>39</v>
      </c>
    </row>
    <row r="2" spans="1:6" x14ac:dyDescent="0.2">
      <c r="A2" s="13">
        <v>45565</v>
      </c>
      <c r="B2" s="17" t="s">
        <v>40</v>
      </c>
      <c r="C2" s="17" t="s">
        <v>41</v>
      </c>
      <c r="D2" s="19" t="s">
        <v>42</v>
      </c>
      <c r="F2" s="21">
        <v>97077.7</v>
      </c>
    </row>
    <row r="3" spans="1:6" x14ac:dyDescent="0.2">
      <c r="B3" s="17" t="s">
        <v>31</v>
      </c>
      <c r="D3" s="19" t="s">
        <v>43</v>
      </c>
      <c r="E3" s="21">
        <v>97077.7</v>
      </c>
    </row>
    <row r="4" spans="1:6" customFormat="1" ht="15" x14ac:dyDescent="0.25">
      <c r="E4" s="33"/>
      <c r="F4" s="33"/>
    </row>
    <row r="5" spans="1:6" s="15" customFormat="1" ht="12.75" thickBot="1" x14ac:dyDescent="0.25">
      <c r="A5" s="14"/>
      <c r="B5" s="16" t="s">
        <v>1</v>
      </c>
      <c r="C5" s="16" t="s">
        <v>1</v>
      </c>
      <c r="D5" s="18" t="s">
        <v>1</v>
      </c>
      <c r="E5" s="20">
        <f>SUBTOTAL(9, E2:E4)</f>
        <v>97077.7</v>
      </c>
      <c r="F5" s="20">
        <f>SUBTOTAL(9, F2:F4)</f>
        <v>97077.7</v>
      </c>
    </row>
    <row r="6" spans="1:6" customFormat="1" ht="15.75" thickTop="1" x14ac:dyDescent="0.25">
      <c r="E6" s="34"/>
      <c r="F6" s="34"/>
    </row>
  </sheetData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 Insurance&amp;B
&amp;11&amp;B Cash Receipts Journal&amp;B
&amp;B For the Period From Sep 1, 2024 to Sep 30, 2024&amp;B&amp;L&amp;"Arial"&amp;12
&amp;11
&amp;"Arial"&amp;8 Filter Criteria includes: Report order is by Check Date. Report is printed in Detail Format. </oddHeader>
    <oddFooter>&amp;L&amp;08&amp;"MS San Serif"&amp;D at &amp;T&amp;R&amp;08&amp;"MS San Serif"Page: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C1E1-4F69-4169-859F-81CB788C78C0}">
  <dimension ref="A1:F71"/>
  <sheetViews>
    <sheetView showGridLines="0" workbookViewId="0">
      <pane ySplit="1" topLeftCell="A2" activePane="bottomLeft" state="frozenSplit"/>
      <selection pane="bottomLeft"/>
    </sheetView>
  </sheetViews>
  <sheetFormatPr defaultRowHeight="12" x14ac:dyDescent="0.2"/>
  <cols>
    <col min="1" max="1" width="7.7109375" style="13" customWidth="1"/>
    <col min="2" max="3" width="11.7109375" style="17" customWidth="1"/>
    <col min="4" max="4" width="29.7109375" style="17" customWidth="1"/>
    <col min="5" max="6" width="11.7109375" style="21" customWidth="1"/>
    <col min="7" max="16384" width="9.140625" style="12"/>
  </cols>
  <sheetData>
    <row r="1" spans="1:6" s="27" customFormat="1" x14ac:dyDescent="0.2">
      <c r="A1" s="25" t="s">
        <v>23</v>
      </c>
      <c r="B1" s="25" t="s">
        <v>25</v>
      </c>
      <c r="C1" s="25" t="s">
        <v>44</v>
      </c>
      <c r="D1" s="25" t="s">
        <v>45</v>
      </c>
      <c r="E1" s="26" t="s">
        <v>46</v>
      </c>
      <c r="F1" s="26" t="s">
        <v>47</v>
      </c>
    </row>
    <row r="2" spans="1:6" x14ac:dyDescent="0.2">
      <c r="A2" s="13">
        <v>45536</v>
      </c>
      <c r="B2" s="17" t="s">
        <v>31</v>
      </c>
      <c r="C2" s="17" t="s">
        <v>48</v>
      </c>
      <c r="D2" s="17" t="s">
        <v>49</v>
      </c>
      <c r="E2" s="21">
        <v>3387.36</v>
      </c>
    </row>
    <row r="3" spans="1:6" x14ac:dyDescent="0.2">
      <c r="B3" s="17" t="s">
        <v>50</v>
      </c>
      <c r="D3" s="17" t="s">
        <v>49</v>
      </c>
      <c r="F3" s="21">
        <v>3387.36</v>
      </c>
    </row>
    <row r="5" spans="1:6" x14ac:dyDescent="0.2">
      <c r="A5" s="13">
        <v>45536</v>
      </c>
      <c r="B5" s="17" t="s">
        <v>31</v>
      </c>
      <c r="C5" s="17" t="s">
        <v>51</v>
      </c>
      <c r="D5" s="17" t="s">
        <v>52</v>
      </c>
      <c r="E5" s="21">
        <v>1529.57</v>
      </c>
    </row>
    <row r="6" spans="1:6" x14ac:dyDescent="0.2">
      <c r="B6" s="17" t="s">
        <v>53</v>
      </c>
      <c r="D6" s="17" t="s">
        <v>52</v>
      </c>
      <c r="F6" s="21">
        <v>1529.57</v>
      </c>
    </row>
    <row r="8" spans="1:6" x14ac:dyDescent="0.2">
      <c r="A8" s="13">
        <v>45537</v>
      </c>
      <c r="B8" s="17" t="s">
        <v>31</v>
      </c>
      <c r="C8" s="17" t="s">
        <v>54</v>
      </c>
      <c r="D8" s="17" t="s">
        <v>55</v>
      </c>
      <c r="F8" s="21">
        <v>8112.17</v>
      </c>
    </row>
    <row r="9" spans="1:6" x14ac:dyDescent="0.2">
      <c r="B9" s="17" t="s">
        <v>56</v>
      </c>
      <c r="D9" s="17" t="s">
        <v>55</v>
      </c>
      <c r="E9" s="21">
        <v>8112.17</v>
      </c>
    </row>
    <row r="11" spans="1:6" x14ac:dyDescent="0.2">
      <c r="A11" s="13">
        <v>45537</v>
      </c>
      <c r="B11" s="17" t="s">
        <v>56</v>
      </c>
      <c r="C11" s="17" t="s">
        <v>57</v>
      </c>
      <c r="D11" s="17" t="s">
        <v>58</v>
      </c>
      <c r="F11" s="21">
        <v>8112.17</v>
      </c>
    </row>
    <row r="12" spans="1:6" x14ac:dyDescent="0.2">
      <c r="B12" s="17" t="s">
        <v>59</v>
      </c>
      <c r="D12" s="17" t="s">
        <v>58</v>
      </c>
      <c r="E12" s="21">
        <v>8112.17</v>
      </c>
    </row>
    <row r="14" spans="1:6" x14ac:dyDescent="0.2">
      <c r="A14" s="13">
        <v>45538</v>
      </c>
      <c r="B14" s="17" t="s">
        <v>31</v>
      </c>
      <c r="C14" s="17" t="s">
        <v>60</v>
      </c>
      <c r="D14" s="17" t="s">
        <v>60</v>
      </c>
      <c r="F14" s="21">
        <v>6169.14</v>
      </c>
    </row>
    <row r="15" spans="1:6" x14ac:dyDescent="0.2">
      <c r="B15" s="17" t="s">
        <v>53</v>
      </c>
      <c r="D15" s="17" t="s">
        <v>60</v>
      </c>
      <c r="E15" s="21">
        <v>6169.14</v>
      </c>
    </row>
    <row r="17" spans="1:6" x14ac:dyDescent="0.2">
      <c r="A17" s="13">
        <v>45538</v>
      </c>
      <c r="B17" s="17" t="s">
        <v>31</v>
      </c>
      <c r="C17" s="17" t="s">
        <v>61</v>
      </c>
      <c r="D17" s="17" t="s">
        <v>62</v>
      </c>
      <c r="F17" s="21">
        <v>177536</v>
      </c>
    </row>
    <row r="18" spans="1:6" x14ac:dyDescent="0.2">
      <c r="B18" s="17" t="s">
        <v>53</v>
      </c>
      <c r="D18" s="17" t="s">
        <v>62</v>
      </c>
      <c r="E18" s="21">
        <v>177536</v>
      </c>
    </row>
    <row r="20" spans="1:6" x14ac:dyDescent="0.2">
      <c r="A20" s="13">
        <v>45538</v>
      </c>
      <c r="B20" s="17" t="s">
        <v>31</v>
      </c>
      <c r="C20" s="17" t="s">
        <v>63</v>
      </c>
      <c r="D20" s="17" t="s">
        <v>64</v>
      </c>
      <c r="F20" s="21">
        <v>136545.73000000001</v>
      </c>
    </row>
    <row r="21" spans="1:6" x14ac:dyDescent="0.2">
      <c r="B21" s="17" t="s">
        <v>65</v>
      </c>
      <c r="D21" s="17" t="s">
        <v>64</v>
      </c>
      <c r="E21" s="21">
        <v>136545.73000000001</v>
      </c>
    </row>
    <row r="23" spans="1:6" x14ac:dyDescent="0.2">
      <c r="A23" s="13">
        <v>45544</v>
      </c>
      <c r="B23" s="17" t="s">
        <v>31</v>
      </c>
      <c r="C23" s="17" t="s">
        <v>60</v>
      </c>
      <c r="D23" s="17" t="s">
        <v>60</v>
      </c>
      <c r="F23" s="21">
        <v>7212.2</v>
      </c>
    </row>
    <row r="24" spans="1:6" x14ac:dyDescent="0.2">
      <c r="B24" s="17" t="s">
        <v>53</v>
      </c>
      <c r="D24" s="17" t="s">
        <v>60</v>
      </c>
      <c r="E24" s="21">
        <v>7212.2</v>
      </c>
    </row>
    <row r="26" spans="1:6" x14ac:dyDescent="0.2">
      <c r="A26" s="13">
        <v>45545</v>
      </c>
      <c r="B26" s="17" t="s">
        <v>31</v>
      </c>
      <c r="C26" s="17" t="s">
        <v>66</v>
      </c>
      <c r="D26" s="17" t="s">
        <v>62</v>
      </c>
      <c r="F26" s="21">
        <v>135174.41</v>
      </c>
    </row>
    <row r="27" spans="1:6" x14ac:dyDescent="0.2">
      <c r="B27" s="17" t="s">
        <v>53</v>
      </c>
      <c r="D27" s="17" t="s">
        <v>62</v>
      </c>
      <c r="E27" s="21">
        <v>135174.41</v>
      </c>
    </row>
    <row r="29" spans="1:6" x14ac:dyDescent="0.2">
      <c r="A29" s="13">
        <v>45547</v>
      </c>
      <c r="B29" s="17" t="s">
        <v>31</v>
      </c>
      <c r="C29" s="17" t="s">
        <v>51</v>
      </c>
      <c r="D29" s="17" t="s">
        <v>67</v>
      </c>
      <c r="F29" s="21">
        <v>2213.48</v>
      </c>
    </row>
    <row r="30" spans="1:6" x14ac:dyDescent="0.2">
      <c r="B30" s="17" t="s">
        <v>68</v>
      </c>
      <c r="D30" s="17" t="s">
        <v>67</v>
      </c>
      <c r="E30" s="21">
        <v>2213.48</v>
      </c>
    </row>
    <row r="32" spans="1:6" x14ac:dyDescent="0.2">
      <c r="A32" s="13">
        <v>45550</v>
      </c>
      <c r="B32" s="17" t="s">
        <v>31</v>
      </c>
      <c r="C32" s="17" t="s">
        <v>69</v>
      </c>
      <c r="D32" s="17" t="s">
        <v>70</v>
      </c>
      <c r="E32" s="21">
        <v>48912.639999999999</v>
      </c>
    </row>
    <row r="33" spans="1:6" x14ac:dyDescent="0.2">
      <c r="B33" s="17" t="s">
        <v>68</v>
      </c>
      <c r="D33" s="17" t="s">
        <v>70</v>
      </c>
      <c r="F33" s="21">
        <v>48912.639999999999</v>
      </c>
    </row>
    <row r="35" spans="1:6" x14ac:dyDescent="0.2">
      <c r="A35" s="13">
        <v>45551</v>
      </c>
      <c r="B35" s="17" t="s">
        <v>31</v>
      </c>
      <c r="C35" s="17" t="s">
        <v>60</v>
      </c>
      <c r="D35" s="17" t="s">
        <v>60</v>
      </c>
      <c r="F35" s="21">
        <v>7982.97</v>
      </c>
    </row>
    <row r="36" spans="1:6" x14ac:dyDescent="0.2">
      <c r="B36" s="17" t="s">
        <v>53</v>
      </c>
      <c r="D36" s="17" t="s">
        <v>60</v>
      </c>
      <c r="E36" s="21">
        <v>7982.97</v>
      </c>
    </row>
    <row r="38" spans="1:6" x14ac:dyDescent="0.2">
      <c r="A38" s="13">
        <v>45552</v>
      </c>
      <c r="B38" s="17" t="s">
        <v>31</v>
      </c>
      <c r="C38" s="17" t="s">
        <v>71</v>
      </c>
      <c r="D38" s="17" t="s">
        <v>62</v>
      </c>
      <c r="F38" s="21">
        <v>153003.19</v>
      </c>
    </row>
    <row r="39" spans="1:6" x14ac:dyDescent="0.2">
      <c r="B39" s="17" t="s">
        <v>53</v>
      </c>
      <c r="D39" s="17" t="s">
        <v>62</v>
      </c>
      <c r="E39" s="21">
        <v>153003.19</v>
      </c>
    </row>
    <row r="41" spans="1:6" x14ac:dyDescent="0.2">
      <c r="A41" s="13">
        <v>45558</v>
      </c>
      <c r="B41" s="17" t="s">
        <v>31</v>
      </c>
      <c r="C41" s="17" t="s">
        <v>60</v>
      </c>
      <c r="D41" s="17" t="s">
        <v>60</v>
      </c>
      <c r="F41" s="21">
        <v>12306.06</v>
      </c>
    </row>
    <row r="42" spans="1:6" x14ac:dyDescent="0.2">
      <c r="B42" s="17" t="s">
        <v>53</v>
      </c>
      <c r="D42" s="17" t="s">
        <v>60</v>
      </c>
      <c r="E42" s="21">
        <v>12306.06</v>
      </c>
    </row>
    <row r="44" spans="1:6" x14ac:dyDescent="0.2">
      <c r="A44" s="13">
        <v>45558</v>
      </c>
      <c r="B44" s="17" t="s">
        <v>31</v>
      </c>
      <c r="C44" s="17" t="s">
        <v>72</v>
      </c>
      <c r="D44" s="17" t="s">
        <v>73</v>
      </c>
      <c r="E44" s="21">
        <v>7204.98</v>
      </c>
    </row>
    <row r="45" spans="1:6" x14ac:dyDescent="0.2">
      <c r="B45" s="17" t="s">
        <v>74</v>
      </c>
      <c r="D45" s="17" t="s">
        <v>73</v>
      </c>
      <c r="F45" s="21">
        <v>7204.98</v>
      </c>
    </row>
    <row r="47" spans="1:6" x14ac:dyDescent="0.2">
      <c r="A47" s="13">
        <v>45559</v>
      </c>
      <c r="B47" s="17" t="s">
        <v>31</v>
      </c>
      <c r="C47" s="17" t="s">
        <v>75</v>
      </c>
      <c r="D47" s="17" t="s">
        <v>62</v>
      </c>
      <c r="F47" s="21">
        <v>98792.2</v>
      </c>
    </row>
    <row r="48" spans="1:6" x14ac:dyDescent="0.2">
      <c r="B48" s="17" t="s">
        <v>53</v>
      </c>
      <c r="D48" s="17" t="s">
        <v>62</v>
      </c>
      <c r="E48" s="21">
        <v>98792.2</v>
      </c>
    </row>
    <row r="50" spans="1:6" x14ac:dyDescent="0.2">
      <c r="A50" s="13">
        <v>45565</v>
      </c>
      <c r="B50" s="17" t="s">
        <v>56</v>
      </c>
      <c r="C50" s="17" t="s">
        <v>76</v>
      </c>
      <c r="D50" s="17" t="s">
        <v>77</v>
      </c>
      <c r="E50" s="21">
        <v>0.05</v>
      </c>
    </row>
    <row r="51" spans="1:6" x14ac:dyDescent="0.2">
      <c r="B51" s="17" t="s">
        <v>78</v>
      </c>
      <c r="D51" s="17" t="s">
        <v>77</v>
      </c>
      <c r="F51" s="21">
        <v>0.05</v>
      </c>
    </row>
    <row r="52" spans="1:6" x14ac:dyDescent="0.2">
      <c r="B52" s="17" t="s">
        <v>31</v>
      </c>
      <c r="D52" s="17" t="s">
        <v>79</v>
      </c>
      <c r="F52" s="21">
        <v>23.99</v>
      </c>
    </row>
    <row r="53" spans="1:6" x14ac:dyDescent="0.2">
      <c r="B53" s="17" t="s">
        <v>80</v>
      </c>
      <c r="D53" s="17" t="s">
        <v>79</v>
      </c>
      <c r="E53" s="21">
        <v>23.99</v>
      </c>
    </row>
    <row r="55" spans="1:6" x14ac:dyDescent="0.2">
      <c r="A55" s="13">
        <v>45565</v>
      </c>
      <c r="B55" s="17" t="s">
        <v>31</v>
      </c>
      <c r="C55" s="17" t="s">
        <v>60</v>
      </c>
      <c r="D55" s="17" t="s">
        <v>60</v>
      </c>
      <c r="F55" s="21">
        <v>7520.89</v>
      </c>
    </row>
    <row r="56" spans="1:6" x14ac:dyDescent="0.2">
      <c r="B56" s="17" t="s">
        <v>53</v>
      </c>
      <c r="D56" s="17" t="s">
        <v>60</v>
      </c>
      <c r="E56" s="21">
        <v>7520.89</v>
      </c>
    </row>
    <row r="58" spans="1:6" x14ac:dyDescent="0.2">
      <c r="A58" s="13">
        <v>45565</v>
      </c>
      <c r="B58" s="17" t="s">
        <v>81</v>
      </c>
      <c r="C58" s="17" t="s">
        <v>82</v>
      </c>
      <c r="D58" s="17" t="s">
        <v>83</v>
      </c>
      <c r="E58" s="21">
        <v>37217.69</v>
      </c>
    </row>
    <row r="59" spans="1:6" x14ac:dyDescent="0.2">
      <c r="B59" s="17" t="s">
        <v>84</v>
      </c>
      <c r="D59" s="17" t="s">
        <v>83</v>
      </c>
      <c r="F59" s="21">
        <v>37217.69</v>
      </c>
    </row>
    <row r="61" spans="1:6" x14ac:dyDescent="0.2">
      <c r="A61" s="13">
        <v>45565</v>
      </c>
      <c r="B61" s="17" t="s">
        <v>31</v>
      </c>
      <c r="C61" s="17" t="s">
        <v>85</v>
      </c>
      <c r="D61" s="17" t="s">
        <v>86</v>
      </c>
      <c r="E61" s="21">
        <v>67.16</v>
      </c>
    </row>
    <row r="62" spans="1:6" x14ac:dyDescent="0.2">
      <c r="B62" s="17" t="s">
        <v>87</v>
      </c>
      <c r="D62" s="17" t="s">
        <v>86</v>
      </c>
      <c r="F62" s="21">
        <v>67.16</v>
      </c>
    </row>
    <row r="64" spans="1:6" x14ac:dyDescent="0.2">
      <c r="A64" s="13">
        <v>45565</v>
      </c>
      <c r="B64" s="17" t="s">
        <v>31</v>
      </c>
      <c r="C64" s="17" t="s">
        <v>88</v>
      </c>
      <c r="D64" s="17" t="s">
        <v>89</v>
      </c>
      <c r="E64" s="21">
        <v>923876.96</v>
      </c>
    </row>
    <row r="65" spans="1:6" x14ac:dyDescent="0.2">
      <c r="B65" s="17" t="s">
        <v>87</v>
      </c>
      <c r="D65" s="17" t="s">
        <v>89</v>
      </c>
      <c r="F65" s="21">
        <v>923876.96</v>
      </c>
    </row>
    <row r="67" spans="1:6" x14ac:dyDescent="0.2">
      <c r="A67" s="13">
        <v>45565</v>
      </c>
      <c r="B67" s="17" t="s">
        <v>31</v>
      </c>
      <c r="C67" s="17" t="s">
        <v>90</v>
      </c>
      <c r="D67" s="17" t="s">
        <v>91</v>
      </c>
      <c r="F67" s="21">
        <v>11107.2</v>
      </c>
    </row>
    <row r="68" spans="1:6" x14ac:dyDescent="0.2">
      <c r="B68" s="17" t="s">
        <v>92</v>
      </c>
      <c r="D68" s="17" t="s">
        <v>91</v>
      </c>
      <c r="E68" s="21">
        <v>11107.2</v>
      </c>
    </row>
    <row r="69" spans="1:6" customFormat="1" ht="15" x14ac:dyDescent="0.25">
      <c r="E69" s="33"/>
      <c r="F69" s="33"/>
    </row>
    <row r="70" spans="1:6" s="15" customFormat="1" ht="12.75" thickBot="1" x14ac:dyDescent="0.25">
      <c r="A70" s="14"/>
      <c r="B70" s="16" t="s">
        <v>1</v>
      </c>
      <c r="C70" s="16" t="s">
        <v>36</v>
      </c>
      <c r="D70" s="16" t="s">
        <v>1</v>
      </c>
      <c r="E70" s="20">
        <f>SUBTOTAL(9, E2:E69)</f>
        <v>1794008.2100000002</v>
      </c>
      <c r="F70" s="20">
        <f>SUBTOTAL(9, F2:F69)</f>
        <v>1794008.2100000002</v>
      </c>
    </row>
    <row r="71" spans="1:6" customFormat="1" ht="15.75" thickTop="1" x14ac:dyDescent="0.25">
      <c r="E71" s="34"/>
      <c r="F71" s="34"/>
    </row>
  </sheetData>
  <pageMargins left="0.7" right="0.7" top="1.25" bottom="0.65277777777777779" header="0.3" footer="0.3"/>
  <pageSetup orientation="landscape" horizontalDpi="300" verticalDpi="300" r:id="rId1"/>
  <headerFooter>
    <oddHeader>&amp;C&amp;"Arial"&amp;12&amp;B S.L.E.B.C. Insurance&amp;B
&amp;11&amp;B General Journal&amp;B
&amp;B For the Period From Sep 1, 2024 to Sep 30, 2024&amp;B&amp;L&amp;"Arial"&amp;12
&amp;11
&amp;"Arial"&amp;8 Filter Criteria includes: Report order is by Date. Report is printed with Accounts having Zero Amounts and w</oddHeader>
    <oddFooter>&amp;L&amp;9&amp;"Arial"&amp;B&amp;D at &amp;T&amp;R&amp;9&amp;"Arial"&amp;BPage: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4274-D16F-4109-8D29-DC271EF79B6F}">
  <dimension ref="A1:IV156"/>
  <sheetViews>
    <sheetView showGridLines="0" workbookViewId="0">
      <pane ySplit="2" topLeftCell="A3" activePane="bottomLeft" state="frozenSplit"/>
      <selection pane="bottomLeft"/>
    </sheetView>
  </sheetViews>
  <sheetFormatPr defaultRowHeight="12" x14ac:dyDescent="0.2"/>
  <cols>
    <col min="1" max="1" width="1.7109375" style="17" customWidth="1"/>
    <col min="2" max="2" width="18.7109375" style="17" customWidth="1"/>
    <col min="3" max="3" width="8.7109375" style="13" customWidth="1"/>
    <col min="4" max="4" width="10.7109375" style="17" customWidth="1"/>
    <col min="5" max="5" width="4.7109375" style="17" customWidth="1"/>
    <col min="6" max="6" width="15.7109375" style="17" customWidth="1"/>
    <col min="7" max="8" width="12.7109375" style="21" customWidth="1"/>
    <col min="9" max="9" width="11.7109375" style="21" customWidth="1"/>
    <col min="10" max="16384" width="9.140625" style="12"/>
  </cols>
  <sheetData>
    <row r="1" spans="1:9" s="24" customFormat="1" x14ac:dyDescent="0.2">
      <c r="A1" s="35" t="s">
        <v>25</v>
      </c>
      <c r="B1" s="35"/>
      <c r="C1" s="22" t="s">
        <v>23</v>
      </c>
      <c r="D1" s="22" t="s">
        <v>44</v>
      </c>
      <c r="E1" s="22" t="s">
        <v>94</v>
      </c>
      <c r="F1" s="22" t="s">
        <v>45</v>
      </c>
      <c r="G1" s="23" t="s">
        <v>46</v>
      </c>
      <c r="H1" s="23" t="s">
        <v>47</v>
      </c>
      <c r="I1" s="23" t="s">
        <v>95</v>
      </c>
    </row>
    <row r="2" spans="1:9" s="39" customFormat="1" x14ac:dyDescent="0.2">
      <c r="A2" s="36"/>
      <c r="B2" s="36" t="s">
        <v>93</v>
      </c>
      <c r="C2" s="37"/>
      <c r="D2" s="36"/>
      <c r="E2" s="36"/>
      <c r="F2" s="36"/>
      <c r="G2" s="38"/>
      <c r="H2" s="38"/>
      <c r="I2" s="38"/>
    </row>
    <row r="3" spans="1:9" x14ac:dyDescent="0.2">
      <c r="A3" s="17" t="s">
        <v>31</v>
      </c>
      <c r="C3" s="13">
        <v>45536</v>
      </c>
      <c r="D3" s="17" t="s">
        <v>1</v>
      </c>
      <c r="E3" s="17" t="s">
        <v>1</v>
      </c>
      <c r="F3" s="17" t="s">
        <v>96</v>
      </c>
      <c r="I3" s="21">
        <v>1937877.48</v>
      </c>
    </row>
    <row r="4" spans="1:9" x14ac:dyDescent="0.2">
      <c r="B4" s="17" t="s">
        <v>3</v>
      </c>
      <c r="C4" s="13">
        <v>45536</v>
      </c>
      <c r="D4" s="17" t="s">
        <v>48</v>
      </c>
      <c r="E4" s="17" t="s">
        <v>97</v>
      </c>
      <c r="F4" s="17" t="s">
        <v>49</v>
      </c>
      <c r="G4" s="21">
        <v>3387.36</v>
      </c>
    </row>
    <row r="5" spans="1:9" x14ac:dyDescent="0.2">
      <c r="C5" s="13">
        <v>45536</v>
      </c>
      <c r="D5" s="17" t="s">
        <v>51</v>
      </c>
      <c r="E5" s="17" t="s">
        <v>97</v>
      </c>
      <c r="F5" s="17" t="s">
        <v>52</v>
      </c>
      <c r="G5" s="21">
        <v>1529.57</v>
      </c>
    </row>
    <row r="6" spans="1:9" x14ac:dyDescent="0.2">
      <c r="C6" s="13">
        <v>45537</v>
      </c>
      <c r="D6" s="17" t="s">
        <v>54</v>
      </c>
      <c r="E6" s="17" t="s">
        <v>97</v>
      </c>
      <c r="F6" s="17" t="s">
        <v>55</v>
      </c>
      <c r="H6" s="21">
        <v>8112.17</v>
      </c>
    </row>
    <row r="7" spans="1:9" x14ac:dyDescent="0.2">
      <c r="C7" s="13">
        <v>45538</v>
      </c>
      <c r="D7" s="17" t="s">
        <v>1</v>
      </c>
      <c r="E7" s="17" t="s">
        <v>98</v>
      </c>
      <c r="F7" s="17" t="s">
        <v>32</v>
      </c>
      <c r="H7" s="21">
        <v>219</v>
      </c>
    </row>
    <row r="8" spans="1:9" x14ac:dyDescent="0.2">
      <c r="C8" s="13">
        <v>45538</v>
      </c>
      <c r="D8" s="17" t="s">
        <v>63</v>
      </c>
      <c r="E8" s="17" t="s">
        <v>97</v>
      </c>
      <c r="F8" s="17" t="s">
        <v>64</v>
      </c>
      <c r="H8" s="21">
        <v>136545.73000000001</v>
      </c>
    </row>
    <row r="9" spans="1:9" x14ac:dyDescent="0.2">
      <c r="C9" s="13">
        <v>45538</v>
      </c>
      <c r="D9" s="17" t="s">
        <v>61</v>
      </c>
      <c r="E9" s="17" t="s">
        <v>97</v>
      </c>
      <c r="F9" s="17" t="s">
        <v>62</v>
      </c>
      <c r="H9" s="21">
        <v>177536</v>
      </c>
    </row>
    <row r="10" spans="1:9" x14ac:dyDescent="0.2">
      <c r="C10" s="13">
        <v>45538</v>
      </c>
      <c r="D10" s="17" t="s">
        <v>60</v>
      </c>
      <c r="E10" s="17" t="s">
        <v>97</v>
      </c>
      <c r="F10" s="17" t="s">
        <v>60</v>
      </c>
      <c r="H10" s="21">
        <v>6169.14</v>
      </c>
    </row>
    <row r="11" spans="1:9" x14ac:dyDescent="0.2">
      <c r="C11" s="13">
        <v>45544</v>
      </c>
      <c r="D11" s="17" t="s">
        <v>60</v>
      </c>
      <c r="E11" s="17" t="s">
        <v>97</v>
      </c>
      <c r="F11" s="17" t="s">
        <v>60</v>
      </c>
      <c r="H11" s="21">
        <v>7212.2</v>
      </c>
    </row>
    <row r="12" spans="1:9" x14ac:dyDescent="0.2">
      <c r="C12" s="13">
        <v>45545</v>
      </c>
      <c r="D12" s="17" t="s">
        <v>1</v>
      </c>
      <c r="E12" s="17" t="s">
        <v>98</v>
      </c>
      <c r="F12" s="17" t="s">
        <v>32</v>
      </c>
      <c r="H12" s="21">
        <v>219</v>
      </c>
    </row>
    <row r="13" spans="1:9" x14ac:dyDescent="0.2">
      <c r="C13" s="13">
        <v>45545</v>
      </c>
      <c r="D13" s="17" t="s">
        <v>66</v>
      </c>
      <c r="E13" s="17" t="s">
        <v>97</v>
      </c>
      <c r="F13" s="17" t="s">
        <v>62</v>
      </c>
      <c r="H13" s="21">
        <v>135174.41</v>
      </c>
    </row>
    <row r="14" spans="1:9" x14ac:dyDescent="0.2">
      <c r="C14" s="13">
        <v>45547</v>
      </c>
      <c r="D14" s="17" t="s">
        <v>51</v>
      </c>
      <c r="E14" s="17" t="s">
        <v>97</v>
      </c>
      <c r="F14" s="17" t="s">
        <v>67</v>
      </c>
      <c r="H14" s="21">
        <v>2213.48</v>
      </c>
    </row>
    <row r="15" spans="1:9" x14ac:dyDescent="0.2">
      <c r="C15" s="13">
        <v>45550</v>
      </c>
      <c r="D15" s="17" t="s">
        <v>69</v>
      </c>
      <c r="E15" s="17" t="s">
        <v>97</v>
      </c>
      <c r="F15" s="17" t="s">
        <v>70</v>
      </c>
      <c r="G15" s="21">
        <v>48912.639999999999</v>
      </c>
    </row>
    <row r="16" spans="1:9" x14ac:dyDescent="0.2">
      <c r="C16" s="13">
        <v>45551</v>
      </c>
      <c r="D16" s="17" t="s">
        <v>60</v>
      </c>
      <c r="E16" s="17" t="s">
        <v>97</v>
      </c>
      <c r="F16" s="17" t="s">
        <v>60</v>
      </c>
      <c r="H16" s="21">
        <v>7982.97</v>
      </c>
    </row>
    <row r="17" spans="1:256" x14ac:dyDescent="0.2">
      <c r="C17" s="13">
        <v>45552</v>
      </c>
      <c r="D17" s="17" t="s">
        <v>1</v>
      </c>
      <c r="E17" s="17" t="s">
        <v>98</v>
      </c>
      <c r="F17" s="17" t="s">
        <v>32</v>
      </c>
      <c r="H17" s="21">
        <v>219</v>
      </c>
    </row>
    <row r="18" spans="1:256" x14ac:dyDescent="0.2">
      <c r="C18" s="13">
        <v>45552</v>
      </c>
      <c r="D18" s="17" t="s">
        <v>71</v>
      </c>
      <c r="E18" s="17" t="s">
        <v>97</v>
      </c>
      <c r="F18" s="17" t="s">
        <v>62</v>
      </c>
      <c r="H18" s="21">
        <v>153003.19</v>
      </c>
    </row>
    <row r="19" spans="1:256" x14ac:dyDescent="0.2">
      <c r="C19" s="13">
        <v>45555</v>
      </c>
      <c r="D19" s="17" t="s">
        <v>1</v>
      </c>
      <c r="E19" s="17" t="s">
        <v>98</v>
      </c>
      <c r="F19" s="17" t="s">
        <v>35</v>
      </c>
      <c r="H19" s="21">
        <v>22905.78</v>
      </c>
    </row>
    <row r="20" spans="1:256" x14ac:dyDescent="0.2">
      <c r="C20" s="13">
        <v>45555</v>
      </c>
      <c r="D20" s="17" t="s">
        <v>1</v>
      </c>
      <c r="E20" s="17" t="s">
        <v>98</v>
      </c>
      <c r="F20" s="17" t="s">
        <v>35</v>
      </c>
      <c r="H20" s="21">
        <v>22994.75</v>
      </c>
    </row>
    <row r="21" spans="1:256" x14ac:dyDescent="0.2">
      <c r="C21" s="13">
        <v>45558</v>
      </c>
      <c r="D21" s="17" t="s">
        <v>72</v>
      </c>
      <c r="E21" s="17" t="s">
        <v>97</v>
      </c>
      <c r="F21" s="17" t="s">
        <v>73</v>
      </c>
      <c r="G21" s="21">
        <v>7204.98</v>
      </c>
    </row>
    <row r="22" spans="1:256" x14ac:dyDescent="0.2">
      <c r="C22" s="13">
        <v>45558</v>
      </c>
      <c r="D22" s="17" t="s">
        <v>60</v>
      </c>
      <c r="E22" s="17" t="s">
        <v>97</v>
      </c>
      <c r="F22" s="17" t="s">
        <v>60</v>
      </c>
      <c r="H22" s="21">
        <v>12306.06</v>
      </c>
    </row>
    <row r="23" spans="1:256" x14ac:dyDescent="0.2">
      <c r="C23" s="13">
        <v>45559</v>
      </c>
      <c r="D23" s="17" t="s">
        <v>1</v>
      </c>
      <c r="E23" s="17" t="s">
        <v>98</v>
      </c>
      <c r="F23" s="17" t="s">
        <v>32</v>
      </c>
      <c r="H23" s="21">
        <v>219</v>
      </c>
    </row>
    <row r="24" spans="1:256" x14ac:dyDescent="0.2">
      <c r="C24" s="13">
        <v>45559</v>
      </c>
      <c r="D24" s="17" t="s">
        <v>75</v>
      </c>
      <c r="E24" s="17" t="s">
        <v>97</v>
      </c>
      <c r="F24" s="17" t="s">
        <v>62</v>
      </c>
      <c r="H24" s="21">
        <v>98792.2</v>
      </c>
    </row>
    <row r="25" spans="1:256" x14ac:dyDescent="0.2">
      <c r="C25" s="13">
        <v>45565</v>
      </c>
      <c r="D25" s="17" t="s">
        <v>85</v>
      </c>
      <c r="E25" s="17" t="s">
        <v>97</v>
      </c>
      <c r="F25" s="17" t="s">
        <v>86</v>
      </c>
      <c r="G25" s="21">
        <v>67.16</v>
      </c>
    </row>
    <row r="26" spans="1:256" x14ac:dyDescent="0.2">
      <c r="C26" s="13">
        <v>45565</v>
      </c>
      <c r="D26" s="17" t="s">
        <v>88</v>
      </c>
      <c r="E26" s="17" t="s">
        <v>97</v>
      </c>
      <c r="F26" s="17" t="s">
        <v>89</v>
      </c>
      <c r="G26" s="21">
        <v>923876.96</v>
      </c>
    </row>
    <row r="27" spans="1:256" x14ac:dyDescent="0.2">
      <c r="C27" s="13">
        <v>45565</v>
      </c>
      <c r="D27" s="17" t="s">
        <v>90</v>
      </c>
      <c r="E27" s="17" t="s">
        <v>97</v>
      </c>
      <c r="F27" s="17" t="s">
        <v>91</v>
      </c>
      <c r="H27" s="21">
        <v>11107.2</v>
      </c>
    </row>
    <row r="28" spans="1:256" x14ac:dyDescent="0.2">
      <c r="C28" s="13">
        <v>45565</v>
      </c>
      <c r="D28" s="17" t="s">
        <v>41</v>
      </c>
      <c r="E28" s="17" t="s">
        <v>99</v>
      </c>
      <c r="F28" s="17" t="s">
        <v>43</v>
      </c>
      <c r="G28" s="21">
        <v>97077.7</v>
      </c>
    </row>
    <row r="29" spans="1:256" x14ac:dyDescent="0.2">
      <c r="C29" s="13">
        <v>45565</v>
      </c>
      <c r="D29" s="17" t="s">
        <v>60</v>
      </c>
      <c r="E29" s="17" t="s">
        <v>97</v>
      </c>
      <c r="F29" s="17" t="s">
        <v>60</v>
      </c>
      <c r="H29" s="21">
        <v>7520.89</v>
      </c>
    </row>
    <row r="30" spans="1:256" x14ac:dyDescent="0.2">
      <c r="C30" s="13">
        <v>45565</v>
      </c>
      <c r="D30" s="17" t="s">
        <v>76</v>
      </c>
      <c r="E30" s="17" t="s">
        <v>97</v>
      </c>
      <c r="F30" s="17" t="s">
        <v>79</v>
      </c>
      <c r="H30" s="21">
        <v>23.99</v>
      </c>
    </row>
    <row r="31" spans="1:256" x14ac:dyDescent="0.2">
      <c r="D31" s="17" t="s">
        <v>1</v>
      </c>
      <c r="E31" s="17" t="s">
        <v>1</v>
      </c>
      <c r="F31" s="17" t="s">
        <v>100</v>
      </c>
      <c r="G31" s="21">
        <v>1082056.3700000001</v>
      </c>
      <c r="H31" s="21">
        <v>810476.16</v>
      </c>
      <c r="I31" s="21">
        <f>G31-H31</f>
        <v>271580.21000000008</v>
      </c>
    </row>
    <row r="32" spans="1:256" x14ac:dyDescent="0.2">
      <c r="A32" s="16" t="s">
        <v>1</v>
      </c>
      <c r="B32" s="16"/>
      <c r="C32" s="14">
        <v>45565</v>
      </c>
      <c r="D32" s="16" t="s">
        <v>1</v>
      </c>
      <c r="E32" s="16" t="s">
        <v>1</v>
      </c>
      <c r="F32" s="16" t="s">
        <v>101</v>
      </c>
      <c r="G32" s="20"/>
      <c r="H32" s="20"/>
      <c r="I32" s="20">
        <f>SUBTOTAL(9, I3:I31)</f>
        <v>2209457.69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 x14ac:dyDescent="0.2">
      <c r="A33" s="16"/>
      <c r="B33" s="16" t="s">
        <v>1</v>
      </c>
      <c r="C33" s="14"/>
      <c r="D33" s="16"/>
      <c r="E33" s="16"/>
      <c r="F33" s="16"/>
      <c r="G33" s="20"/>
      <c r="H33" s="20"/>
      <c r="I33" s="20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5" spans="1:256" x14ac:dyDescent="0.2">
      <c r="A35" s="17" t="s">
        <v>81</v>
      </c>
      <c r="C35" s="13">
        <v>45536</v>
      </c>
      <c r="D35" s="17" t="s">
        <v>1</v>
      </c>
      <c r="E35" s="17" t="s">
        <v>1</v>
      </c>
      <c r="F35" s="17" t="s">
        <v>96</v>
      </c>
      <c r="I35" s="21">
        <v>2408451.52</v>
      </c>
    </row>
    <row r="36" spans="1:256" x14ac:dyDescent="0.2">
      <c r="B36" s="17" t="s">
        <v>4</v>
      </c>
      <c r="C36" s="13">
        <v>45565</v>
      </c>
      <c r="D36" s="17" t="s">
        <v>82</v>
      </c>
      <c r="E36" s="17" t="s">
        <v>97</v>
      </c>
      <c r="F36" s="17" t="s">
        <v>83</v>
      </c>
      <c r="G36" s="21">
        <v>37217.69</v>
      </c>
    </row>
    <row r="37" spans="1:256" x14ac:dyDescent="0.2">
      <c r="D37" s="17" t="s">
        <v>1</v>
      </c>
      <c r="E37" s="17" t="s">
        <v>1</v>
      </c>
      <c r="F37" s="17" t="s">
        <v>100</v>
      </c>
      <c r="G37" s="21">
        <v>37217.69</v>
      </c>
      <c r="I37" s="21">
        <f>G37-H37</f>
        <v>37217.69</v>
      </c>
    </row>
    <row r="38" spans="1:256" x14ac:dyDescent="0.2">
      <c r="A38" s="16" t="s">
        <v>1</v>
      </c>
      <c r="B38" s="16"/>
      <c r="C38" s="14">
        <v>45565</v>
      </c>
      <c r="D38" s="16" t="s">
        <v>1</v>
      </c>
      <c r="E38" s="16" t="s">
        <v>1</v>
      </c>
      <c r="F38" s="16" t="s">
        <v>101</v>
      </c>
      <c r="G38" s="20"/>
      <c r="H38" s="20"/>
      <c r="I38" s="20">
        <f>SUBTOTAL(9, I35:I37)</f>
        <v>2445669.21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x14ac:dyDescent="0.2">
      <c r="A39" s="16"/>
      <c r="B39" s="16" t="s">
        <v>1</v>
      </c>
      <c r="C39" s="14"/>
      <c r="D39" s="16"/>
      <c r="E39" s="16"/>
      <c r="F39" s="16"/>
      <c r="G39" s="20"/>
      <c r="H39" s="20"/>
      <c r="I39" s="20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1" spans="1:256" x14ac:dyDescent="0.2">
      <c r="A41" s="17" t="s">
        <v>56</v>
      </c>
      <c r="C41" s="13">
        <v>45536</v>
      </c>
      <c r="D41" s="17" t="s">
        <v>1</v>
      </c>
      <c r="E41" s="17" t="s">
        <v>1</v>
      </c>
      <c r="F41" s="17" t="s">
        <v>96</v>
      </c>
      <c r="I41" s="21">
        <v>12387.88</v>
      </c>
    </row>
    <row r="42" spans="1:256" x14ac:dyDescent="0.2">
      <c r="B42" s="17" t="s">
        <v>5</v>
      </c>
      <c r="C42" s="13">
        <v>45537</v>
      </c>
      <c r="D42" s="17" t="s">
        <v>57</v>
      </c>
      <c r="E42" s="17" t="s">
        <v>97</v>
      </c>
      <c r="F42" s="17" t="s">
        <v>58</v>
      </c>
      <c r="H42" s="21">
        <v>8112.17</v>
      </c>
    </row>
    <row r="43" spans="1:256" x14ac:dyDescent="0.2">
      <c r="C43" s="13">
        <v>45537</v>
      </c>
      <c r="D43" s="17" t="s">
        <v>54</v>
      </c>
      <c r="E43" s="17" t="s">
        <v>97</v>
      </c>
      <c r="F43" s="17" t="s">
        <v>55</v>
      </c>
      <c r="G43" s="21">
        <v>8112.17</v>
      </c>
    </row>
    <row r="44" spans="1:256" x14ac:dyDescent="0.2">
      <c r="C44" s="13">
        <v>45565</v>
      </c>
      <c r="D44" s="17" t="s">
        <v>76</v>
      </c>
      <c r="E44" s="17" t="s">
        <v>97</v>
      </c>
      <c r="F44" s="17" t="s">
        <v>77</v>
      </c>
      <c r="G44" s="21">
        <v>0.05</v>
      </c>
    </row>
    <row r="45" spans="1:256" x14ac:dyDescent="0.2">
      <c r="D45" s="17" t="s">
        <v>1</v>
      </c>
      <c r="E45" s="17" t="s">
        <v>1</v>
      </c>
      <c r="F45" s="17" t="s">
        <v>100</v>
      </c>
      <c r="G45" s="21">
        <v>8112.22</v>
      </c>
      <c r="H45" s="21">
        <v>8112.17</v>
      </c>
      <c r="I45" s="21">
        <f>G45-H45</f>
        <v>5.0000000000181899E-2</v>
      </c>
    </row>
    <row r="46" spans="1:256" x14ac:dyDescent="0.2">
      <c r="A46" s="16" t="s">
        <v>1</v>
      </c>
      <c r="B46" s="16"/>
      <c r="C46" s="14">
        <v>45565</v>
      </c>
      <c r="D46" s="16" t="s">
        <v>1</v>
      </c>
      <c r="E46" s="16" t="s">
        <v>1</v>
      </c>
      <c r="F46" s="16" t="s">
        <v>101</v>
      </c>
      <c r="G46" s="20"/>
      <c r="H46" s="20"/>
      <c r="I46" s="20">
        <f>SUBTOTAL(9, I41:I45)</f>
        <v>12387.93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 x14ac:dyDescent="0.2">
      <c r="A47" s="16"/>
      <c r="B47" s="16" t="s">
        <v>1</v>
      </c>
      <c r="C47" s="14"/>
      <c r="D47" s="16"/>
      <c r="E47" s="16"/>
      <c r="F47" s="16"/>
      <c r="G47" s="20"/>
      <c r="H47" s="20"/>
      <c r="I47" s="20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9" spans="1:256" x14ac:dyDescent="0.2">
      <c r="A49" s="17" t="s">
        <v>84</v>
      </c>
      <c r="C49" s="13">
        <v>45536</v>
      </c>
      <c r="D49" s="17" t="s">
        <v>1</v>
      </c>
      <c r="E49" s="17" t="s">
        <v>1</v>
      </c>
      <c r="F49" s="17" t="s">
        <v>96</v>
      </c>
      <c r="I49" s="21">
        <v>-170475.41</v>
      </c>
    </row>
    <row r="50" spans="1:256" x14ac:dyDescent="0.2">
      <c r="B50" s="17" t="s">
        <v>102</v>
      </c>
      <c r="C50" s="13">
        <v>45565</v>
      </c>
      <c r="D50" s="17" t="s">
        <v>82</v>
      </c>
      <c r="E50" s="17" t="s">
        <v>97</v>
      </c>
      <c r="F50" s="17" t="s">
        <v>83</v>
      </c>
      <c r="H50" s="21">
        <v>37217.69</v>
      </c>
    </row>
    <row r="51" spans="1:256" x14ac:dyDescent="0.2">
      <c r="D51" s="17" t="s">
        <v>1</v>
      </c>
      <c r="E51" s="17" t="s">
        <v>1</v>
      </c>
      <c r="F51" s="17" t="s">
        <v>100</v>
      </c>
      <c r="H51" s="21">
        <v>37217.69</v>
      </c>
      <c r="I51" s="21">
        <f>G51-H51</f>
        <v>-37217.69</v>
      </c>
    </row>
    <row r="52" spans="1:256" x14ac:dyDescent="0.2">
      <c r="A52" s="16" t="s">
        <v>1</v>
      </c>
      <c r="B52" s="16"/>
      <c r="C52" s="14">
        <v>45565</v>
      </c>
      <c r="D52" s="16" t="s">
        <v>1</v>
      </c>
      <c r="E52" s="16" t="s">
        <v>1</v>
      </c>
      <c r="F52" s="16" t="s">
        <v>101</v>
      </c>
      <c r="G52" s="20"/>
      <c r="H52" s="20"/>
      <c r="I52" s="20">
        <f>SUBTOTAL(9, I49:I51)</f>
        <v>-207693.1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 x14ac:dyDescent="0.2">
      <c r="A53" s="16"/>
      <c r="B53" s="16" t="s">
        <v>1</v>
      </c>
      <c r="C53" s="14"/>
      <c r="D53" s="16"/>
      <c r="E53" s="16"/>
      <c r="F53" s="16"/>
      <c r="G53" s="20"/>
      <c r="H53" s="20"/>
      <c r="I53" s="20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5" spans="1:256" x14ac:dyDescent="0.2">
      <c r="A55" s="17" t="s">
        <v>103</v>
      </c>
      <c r="C55" s="13">
        <v>45536</v>
      </c>
      <c r="D55" s="17" t="s">
        <v>1</v>
      </c>
      <c r="E55" s="17" t="s">
        <v>1</v>
      </c>
      <c r="F55" s="17" t="s">
        <v>96</v>
      </c>
      <c r="I55" s="21">
        <v>-3193539.34</v>
      </c>
    </row>
    <row r="56" spans="1:256" x14ac:dyDescent="0.2">
      <c r="B56" s="17" t="s">
        <v>19</v>
      </c>
    </row>
    <row r="57" spans="1:256" x14ac:dyDescent="0.2">
      <c r="A57" s="16" t="s">
        <v>1</v>
      </c>
      <c r="B57" s="16"/>
      <c r="C57" s="14">
        <v>45565</v>
      </c>
      <c r="D57" s="16" t="s">
        <v>1</v>
      </c>
      <c r="E57" s="16" t="s">
        <v>1</v>
      </c>
      <c r="F57" s="16" t="s">
        <v>101</v>
      </c>
      <c r="G57" s="20"/>
      <c r="H57" s="20"/>
      <c r="I57" s="20">
        <f>SUBTOTAL(9, I55:I56)</f>
        <v>-3193539.34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 x14ac:dyDescent="0.2">
      <c r="A58" s="16"/>
      <c r="B58" s="16" t="s">
        <v>1</v>
      </c>
      <c r="C58" s="14"/>
      <c r="D58" s="16"/>
      <c r="E58" s="16"/>
      <c r="F58" s="16"/>
      <c r="G58" s="20"/>
      <c r="H58" s="20"/>
      <c r="I58" s="20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60" spans="1:256" x14ac:dyDescent="0.2">
      <c r="A60" s="17" t="s">
        <v>87</v>
      </c>
      <c r="C60" s="13">
        <v>45536</v>
      </c>
      <c r="D60" s="17" t="s">
        <v>1</v>
      </c>
      <c r="E60" s="17" t="s">
        <v>1</v>
      </c>
      <c r="F60" s="17" t="s">
        <v>96</v>
      </c>
      <c r="I60" s="21">
        <v>-7354537.5199999996</v>
      </c>
    </row>
    <row r="61" spans="1:256" x14ac:dyDescent="0.2">
      <c r="B61" s="17" t="s">
        <v>104</v>
      </c>
      <c r="C61" s="13">
        <v>45565</v>
      </c>
      <c r="D61" s="17" t="s">
        <v>85</v>
      </c>
      <c r="E61" s="17" t="s">
        <v>97</v>
      </c>
      <c r="F61" s="17" t="s">
        <v>86</v>
      </c>
      <c r="H61" s="21">
        <v>67.16</v>
      </c>
    </row>
    <row r="62" spans="1:256" x14ac:dyDescent="0.2">
      <c r="C62" s="13">
        <v>45565</v>
      </c>
      <c r="D62" s="17" t="s">
        <v>88</v>
      </c>
      <c r="E62" s="17" t="s">
        <v>97</v>
      </c>
      <c r="F62" s="17" t="s">
        <v>89</v>
      </c>
      <c r="H62" s="21">
        <v>923876.96</v>
      </c>
    </row>
    <row r="63" spans="1:256" x14ac:dyDescent="0.2">
      <c r="D63" s="17" t="s">
        <v>1</v>
      </c>
      <c r="E63" s="17" t="s">
        <v>1</v>
      </c>
      <c r="F63" s="17" t="s">
        <v>100</v>
      </c>
      <c r="H63" s="21">
        <v>923944.12</v>
      </c>
      <c r="I63" s="21">
        <f>G63-H63</f>
        <v>-923944.12</v>
      </c>
    </row>
    <row r="64" spans="1:256" x14ac:dyDescent="0.2">
      <c r="A64" s="16" t="s">
        <v>1</v>
      </c>
      <c r="B64" s="16"/>
      <c r="C64" s="14">
        <v>45565</v>
      </c>
      <c r="D64" s="16" t="s">
        <v>1</v>
      </c>
      <c r="E64" s="16" t="s">
        <v>1</v>
      </c>
      <c r="F64" s="16" t="s">
        <v>101</v>
      </c>
      <c r="G64" s="20"/>
      <c r="H64" s="20"/>
      <c r="I64" s="20">
        <f>SUBTOTAL(9, I60:I63)</f>
        <v>-8278481.6399999997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 x14ac:dyDescent="0.2">
      <c r="A65" s="16"/>
      <c r="B65" s="16" t="s">
        <v>1</v>
      </c>
      <c r="C65" s="14"/>
      <c r="D65" s="16"/>
      <c r="E65" s="16"/>
      <c r="F65" s="16"/>
      <c r="G65" s="20"/>
      <c r="H65" s="20"/>
      <c r="I65" s="20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7" spans="1:256" x14ac:dyDescent="0.2">
      <c r="A67" s="17" t="s">
        <v>68</v>
      </c>
      <c r="C67" s="13">
        <v>45536</v>
      </c>
      <c r="D67" s="17" t="s">
        <v>1</v>
      </c>
      <c r="E67" s="17" t="s">
        <v>1</v>
      </c>
      <c r="F67" s="17" t="s">
        <v>96</v>
      </c>
      <c r="I67" s="21">
        <v>-404148.45</v>
      </c>
    </row>
    <row r="68" spans="1:256" x14ac:dyDescent="0.2">
      <c r="B68" s="17" t="s">
        <v>105</v>
      </c>
      <c r="C68" s="13">
        <v>45547</v>
      </c>
      <c r="D68" s="17" t="s">
        <v>51</v>
      </c>
      <c r="E68" s="17" t="s">
        <v>97</v>
      </c>
      <c r="F68" s="17" t="s">
        <v>67</v>
      </c>
      <c r="G68" s="21">
        <v>2213.48</v>
      </c>
    </row>
    <row r="69" spans="1:256" x14ac:dyDescent="0.2">
      <c r="C69" s="13">
        <v>45550</v>
      </c>
      <c r="D69" s="17" t="s">
        <v>69</v>
      </c>
      <c r="E69" s="17" t="s">
        <v>97</v>
      </c>
      <c r="F69" s="17" t="s">
        <v>70</v>
      </c>
      <c r="H69" s="21">
        <v>48912.639999999999</v>
      </c>
    </row>
    <row r="70" spans="1:256" x14ac:dyDescent="0.2">
      <c r="D70" s="17" t="s">
        <v>1</v>
      </c>
      <c r="E70" s="17" t="s">
        <v>1</v>
      </c>
      <c r="F70" s="17" t="s">
        <v>100</v>
      </c>
      <c r="G70" s="21">
        <v>2213.48</v>
      </c>
      <c r="H70" s="21">
        <v>48912.639999999999</v>
      </c>
      <c r="I70" s="21">
        <f>G70-H70</f>
        <v>-46699.159999999996</v>
      </c>
    </row>
    <row r="71" spans="1:256" x14ac:dyDescent="0.2">
      <c r="A71" s="16" t="s">
        <v>1</v>
      </c>
      <c r="B71" s="16"/>
      <c r="C71" s="14">
        <v>45565</v>
      </c>
      <c r="D71" s="16" t="s">
        <v>1</v>
      </c>
      <c r="E71" s="16" t="s">
        <v>1</v>
      </c>
      <c r="F71" s="16" t="s">
        <v>101</v>
      </c>
      <c r="G71" s="20"/>
      <c r="H71" s="20"/>
      <c r="I71" s="20">
        <f>SUBTOTAL(9, I67:I70)</f>
        <v>-450847.61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 x14ac:dyDescent="0.2">
      <c r="A72" s="16"/>
      <c r="B72" s="16" t="s">
        <v>1</v>
      </c>
      <c r="C72" s="14"/>
      <c r="D72" s="16"/>
      <c r="E72" s="16"/>
      <c r="F72" s="16"/>
      <c r="G72" s="20"/>
      <c r="H72" s="20"/>
      <c r="I72" s="20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4" spans="1:256" x14ac:dyDescent="0.2">
      <c r="A74" s="17" t="s">
        <v>74</v>
      </c>
      <c r="C74" s="13">
        <v>45536</v>
      </c>
      <c r="D74" s="17" t="s">
        <v>1</v>
      </c>
      <c r="E74" s="17" t="s">
        <v>1</v>
      </c>
      <c r="F74" s="17" t="s">
        <v>96</v>
      </c>
      <c r="I74" s="21">
        <v>-233187.86</v>
      </c>
    </row>
    <row r="75" spans="1:256" x14ac:dyDescent="0.2">
      <c r="B75" s="17" t="s">
        <v>106</v>
      </c>
      <c r="C75" s="13">
        <v>45558</v>
      </c>
      <c r="D75" s="17" t="s">
        <v>72</v>
      </c>
      <c r="E75" s="17" t="s">
        <v>97</v>
      </c>
      <c r="F75" s="17" t="s">
        <v>73</v>
      </c>
      <c r="H75" s="21">
        <v>7204.98</v>
      </c>
    </row>
    <row r="76" spans="1:256" x14ac:dyDescent="0.2">
      <c r="D76" s="17" t="s">
        <v>1</v>
      </c>
      <c r="E76" s="17" t="s">
        <v>1</v>
      </c>
      <c r="F76" s="17" t="s">
        <v>100</v>
      </c>
      <c r="H76" s="21">
        <v>7204.98</v>
      </c>
      <c r="I76" s="21">
        <f>G76-H76</f>
        <v>-7204.98</v>
      </c>
    </row>
    <row r="77" spans="1:256" x14ac:dyDescent="0.2">
      <c r="A77" s="16" t="s">
        <v>1</v>
      </c>
      <c r="B77" s="16"/>
      <c r="C77" s="14">
        <v>45565</v>
      </c>
      <c r="D77" s="16" t="s">
        <v>1</v>
      </c>
      <c r="E77" s="16" t="s">
        <v>1</v>
      </c>
      <c r="F77" s="16" t="s">
        <v>101</v>
      </c>
      <c r="G77" s="20"/>
      <c r="H77" s="20"/>
      <c r="I77" s="20">
        <f>SUBTOTAL(9, I74:I76)</f>
        <v>-240392.84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 x14ac:dyDescent="0.2">
      <c r="A78" s="16"/>
      <c r="B78" s="16" t="s">
        <v>1</v>
      </c>
      <c r="C78" s="14"/>
      <c r="D78" s="16"/>
      <c r="E78" s="16"/>
      <c r="F78" s="16"/>
      <c r="G78" s="20"/>
      <c r="H78" s="20"/>
      <c r="I78" s="20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80" spans="1:256" x14ac:dyDescent="0.2">
      <c r="A80" s="17" t="s">
        <v>50</v>
      </c>
      <c r="C80" s="13">
        <v>45536</v>
      </c>
      <c r="D80" s="17" t="s">
        <v>1</v>
      </c>
      <c r="E80" s="17" t="s">
        <v>1</v>
      </c>
      <c r="F80" s="17" t="s">
        <v>96</v>
      </c>
      <c r="I80" s="21">
        <v>-15491.38</v>
      </c>
    </row>
    <row r="81" spans="1:256" x14ac:dyDescent="0.2">
      <c r="B81" s="17" t="s">
        <v>107</v>
      </c>
      <c r="C81" s="13">
        <v>45536</v>
      </c>
      <c r="D81" s="17" t="s">
        <v>48</v>
      </c>
      <c r="E81" s="17" t="s">
        <v>97</v>
      </c>
      <c r="F81" s="17" t="s">
        <v>49</v>
      </c>
      <c r="H81" s="21">
        <v>3387.36</v>
      </c>
    </row>
    <row r="82" spans="1:256" x14ac:dyDescent="0.2">
      <c r="D82" s="17" t="s">
        <v>1</v>
      </c>
      <c r="E82" s="17" t="s">
        <v>1</v>
      </c>
      <c r="F82" s="17" t="s">
        <v>100</v>
      </c>
      <c r="H82" s="21">
        <v>3387.36</v>
      </c>
      <c r="I82" s="21">
        <f>G82-H82</f>
        <v>-3387.36</v>
      </c>
    </row>
    <row r="83" spans="1:256" x14ac:dyDescent="0.2">
      <c r="A83" s="16" t="s">
        <v>1</v>
      </c>
      <c r="B83" s="16"/>
      <c r="C83" s="14">
        <v>45565</v>
      </c>
      <c r="D83" s="16" t="s">
        <v>1</v>
      </c>
      <c r="E83" s="16" t="s">
        <v>1</v>
      </c>
      <c r="F83" s="16" t="s">
        <v>101</v>
      </c>
      <c r="G83" s="20"/>
      <c r="H83" s="20"/>
      <c r="I83" s="20">
        <f>SUBTOTAL(9, I80:I82)</f>
        <v>-18878.739999999998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 x14ac:dyDescent="0.2">
      <c r="A84" s="16"/>
      <c r="B84" s="16" t="s">
        <v>1</v>
      </c>
      <c r="C84" s="14"/>
      <c r="D84" s="16"/>
      <c r="E84" s="16"/>
      <c r="F84" s="16"/>
      <c r="G84" s="20"/>
      <c r="H84" s="20"/>
      <c r="I84" s="20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6" spans="1:256" x14ac:dyDescent="0.2">
      <c r="A86" s="17" t="s">
        <v>40</v>
      </c>
      <c r="C86" s="13">
        <v>45536</v>
      </c>
      <c r="D86" s="17" t="s">
        <v>1</v>
      </c>
      <c r="E86" s="17" t="s">
        <v>1</v>
      </c>
      <c r="F86" s="17" t="s">
        <v>96</v>
      </c>
      <c r="I86" s="21">
        <v>-166674.34</v>
      </c>
    </row>
    <row r="87" spans="1:256" x14ac:dyDescent="0.2">
      <c r="B87" s="17" t="s">
        <v>108</v>
      </c>
      <c r="C87" s="13">
        <v>45565</v>
      </c>
      <c r="D87" s="17" t="s">
        <v>41</v>
      </c>
      <c r="E87" s="17" t="s">
        <v>99</v>
      </c>
      <c r="F87" s="17" t="s">
        <v>109</v>
      </c>
      <c r="H87" s="21">
        <v>97077.7</v>
      </c>
    </row>
    <row r="88" spans="1:256" x14ac:dyDescent="0.2">
      <c r="D88" s="17" t="s">
        <v>1</v>
      </c>
      <c r="E88" s="17" t="s">
        <v>1</v>
      </c>
      <c r="F88" s="17" t="s">
        <v>100</v>
      </c>
      <c r="H88" s="21">
        <v>97077.7</v>
      </c>
      <c r="I88" s="21">
        <f>G88-H88</f>
        <v>-97077.7</v>
      </c>
    </row>
    <row r="89" spans="1:256" x14ac:dyDescent="0.2">
      <c r="A89" s="16" t="s">
        <v>1</v>
      </c>
      <c r="B89" s="16"/>
      <c r="C89" s="14">
        <v>45565</v>
      </c>
      <c r="D89" s="16" t="s">
        <v>1</v>
      </c>
      <c r="E89" s="16" t="s">
        <v>1</v>
      </c>
      <c r="F89" s="16" t="s">
        <v>101</v>
      </c>
      <c r="G89" s="20"/>
      <c r="H89" s="20"/>
      <c r="I89" s="20">
        <f>SUBTOTAL(9, I86:I88)</f>
        <v>-263752.03999999998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 x14ac:dyDescent="0.2">
      <c r="A90" s="16"/>
      <c r="B90" s="16" t="s">
        <v>1</v>
      </c>
      <c r="C90" s="14"/>
      <c r="D90" s="16"/>
      <c r="E90" s="16"/>
      <c r="F90" s="16"/>
      <c r="G90" s="20"/>
      <c r="H90" s="20"/>
      <c r="I90" s="20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2" spans="1:256" x14ac:dyDescent="0.2">
      <c r="A92" s="17" t="s">
        <v>78</v>
      </c>
      <c r="C92" s="13">
        <v>45536</v>
      </c>
      <c r="D92" s="17" t="s">
        <v>1</v>
      </c>
      <c r="E92" s="17" t="s">
        <v>1</v>
      </c>
      <c r="F92" s="17" t="s">
        <v>96</v>
      </c>
      <c r="I92" s="21">
        <v>-0.4</v>
      </c>
    </row>
    <row r="93" spans="1:256" x14ac:dyDescent="0.2">
      <c r="B93" s="17" t="s">
        <v>110</v>
      </c>
      <c r="C93" s="13">
        <v>45565</v>
      </c>
      <c r="D93" s="17" t="s">
        <v>76</v>
      </c>
      <c r="E93" s="17" t="s">
        <v>97</v>
      </c>
      <c r="F93" s="17" t="s">
        <v>77</v>
      </c>
      <c r="H93" s="21">
        <v>0.05</v>
      </c>
    </row>
    <row r="94" spans="1:256" x14ac:dyDescent="0.2">
      <c r="D94" s="17" t="s">
        <v>1</v>
      </c>
      <c r="E94" s="17" t="s">
        <v>1</v>
      </c>
      <c r="F94" s="17" t="s">
        <v>100</v>
      </c>
      <c r="H94" s="21">
        <v>0.05</v>
      </c>
      <c r="I94" s="21">
        <f>G94-H94</f>
        <v>-0.05</v>
      </c>
    </row>
    <row r="95" spans="1:256" x14ac:dyDescent="0.2">
      <c r="A95" s="16" t="s">
        <v>1</v>
      </c>
      <c r="B95" s="16"/>
      <c r="C95" s="14">
        <v>45565</v>
      </c>
      <c r="D95" s="16" t="s">
        <v>1</v>
      </c>
      <c r="E95" s="16" t="s">
        <v>1</v>
      </c>
      <c r="F95" s="16" t="s">
        <v>101</v>
      </c>
      <c r="G95" s="20"/>
      <c r="H95" s="20"/>
      <c r="I95" s="20">
        <f>SUBTOTAL(9, I92:I94)</f>
        <v>-0.45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 x14ac:dyDescent="0.2">
      <c r="A96" s="16"/>
      <c r="B96" s="16" t="s">
        <v>1</v>
      </c>
      <c r="C96" s="14"/>
      <c r="D96" s="16"/>
      <c r="E96" s="16"/>
      <c r="F96" s="16"/>
      <c r="G96" s="20"/>
      <c r="H96" s="20"/>
      <c r="I96" s="20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8" spans="1:256" x14ac:dyDescent="0.2">
      <c r="A98" s="17" t="s">
        <v>111</v>
      </c>
      <c r="C98" s="13">
        <v>45536</v>
      </c>
      <c r="D98" s="17" t="s">
        <v>1</v>
      </c>
      <c r="E98" s="17" t="s">
        <v>1</v>
      </c>
      <c r="F98" s="17" t="s">
        <v>96</v>
      </c>
      <c r="I98" s="21">
        <v>-115.91</v>
      </c>
    </row>
    <row r="99" spans="1:256" x14ac:dyDescent="0.2">
      <c r="B99" s="17" t="s">
        <v>112</v>
      </c>
    </row>
    <row r="100" spans="1:256" x14ac:dyDescent="0.2">
      <c r="A100" s="16" t="s">
        <v>1</v>
      </c>
      <c r="B100" s="16"/>
      <c r="C100" s="14">
        <v>45565</v>
      </c>
      <c r="D100" s="16" t="s">
        <v>1</v>
      </c>
      <c r="E100" s="16" t="s">
        <v>1</v>
      </c>
      <c r="F100" s="16" t="s">
        <v>101</v>
      </c>
      <c r="G100" s="20"/>
      <c r="H100" s="20"/>
      <c r="I100" s="20">
        <f>SUBTOTAL(9, I98:I99)</f>
        <v>-115.91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 x14ac:dyDescent="0.2">
      <c r="A101" s="16"/>
      <c r="B101" s="16" t="s">
        <v>1</v>
      </c>
      <c r="C101" s="14"/>
      <c r="D101" s="16"/>
      <c r="E101" s="16"/>
      <c r="F101" s="16"/>
      <c r="G101" s="20"/>
      <c r="H101" s="20"/>
      <c r="I101" s="20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3" spans="1:256" x14ac:dyDescent="0.2">
      <c r="A103" s="17" t="s">
        <v>53</v>
      </c>
      <c r="C103" s="13">
        <v>45536</v>
      </c>
      <c r="D103" s="17" t="s">
        <v>1</v>
      </c>
      <c r="E103" s="17" t="s">
        <v>1</v>
      </c>
      <c r="F103" s="17" t="s">
        <v>96</v>
      </c>
      <c r="I103" s="21">
        <v>5761532.0800000001</v>
      </c>
    </row>
    <row r="104" spans="1:256" x14ac:dyDescent="0.2">
      <c r="B104" s="17" t="s">
        <v>113</v>
      </c>
      <c r="C104" s="13">
        <v>45536</v>
      </c>
      <c r="D104" s="17" t="s">
        <v>51</v>
      </c>
      <c r="E104" s="17" t="s">
        <v>97</v>
      </c>
      <c r="F104" s="17" t="s">
        <v>52</v>
      </c>
      <c r="H104" s="21">
        <v>1529.57</v>
      </c>
    </row>
    <row r="105" spans="1:256" x14ac:dyDescent="0.2">
      <c r="C105" s="13">
        <v>45538</v>
      </c>
      <c r="D105" s="17" t="s">
        <v>61</v>
      </c>
      <c r="E105" s="17" t="s">
        <v>97</v>
      </c>
      <c r="F105" s="17" t="s">
        <v>62</v>
      </c>
      <c r="G105" s="21">
        <v>177536</v>
      </c>
    </row>
    <row r="106" spans="1:256" x14ac:dyDescent="0.2">
      <c r="C106" s="13">
        <v>45538</v>
      </c>
      <c r="D106" s="17" t="s">
        <v>60</v>
      </c>
      <c r="E106" s="17" t="s">
        <v>97</v>
      </c>
      <c r="F106" s="17" t="s">
        <v>60</v>
      </c>
      <c r="G106" s="21">
        <v>6169.14</v>
      </c>
    </row>
    <row r="107" spans="1:256" x14ac:dyDescent="0.2">
      <c r="C107" s="13">
        <v>45544</v>
      </c>
      <c r="D107" s="17" t="s">
        <v>60</v>
      </c>
      <c r="E107" s="17" t="s">
        <v>97</v>
      </c>
      <c r="F107" s="17" t="s">
        <v>60</v>
      </c>
      <c r="G107" s="21">
        <v>7212.2</v>
      </c>
    </row>
    <row r="108" spans="1:256" x14ac:dyDescent="0.2">
      <c r="C108" s="13">
        <v>45545</v>
      </c>
      <c r="D108" s="17" t="s">
        <v>66</v>
      </c>
      <c r="E108" s="17" t="s">
        <v>97</v>
      </c>
      <c r="F108" s="17" t="s">
        <v>62</v>
      </c>
      <c r="G108" s="21">
        <v>135174.41</v>
      </c>
    </row>
    <row r="109" spans="1:256" x14ac:dyDescent="0.2">
      <c r="C109" s="13">
        <v>45551</v>
      </c>
      <c r="D109" s="17" t="s">
        <v>60</v>
      </c>
      <c r="E109" s="17" t="s">
        <v>97</v>
      </c>
      <c r="F109" s="17" t="s">
        <v>60</v>
      </c>
      <c r="G109" s="21">
        <v>7982.97</v>
      </c>
    </row>
    <row r="110" spans="1:256" x14ac:dyDescent="0.2">
      <c r="C110" s="13">
        <v>45552</v>
      </c>
      <c r="D110" s="17" t="s">
        <v>71</v>
      </c>
      <c r="E110" s="17" t="s">
        <v>97</v>
      </c>
      <c r="F110" s="17" t="s">
        <v>62</v>
      </c>
      <c r="G110" s="21">
        <v>153003.19</v>
      </c>
    </row>
    <row r="111" spans="1:256" x14ac:dyDescent="0.2">
      <c r="C111" s="13">
        <v>45558</v>
      </c>
      <c r="D111" s="17" t="s">
        <v>60</v>
      </c>
      <c r="E111" s="17" t="s">
        <v>97</v>
      </c>
      <c r="F111" s="17" t="s">
        <v>60</v>
      </c>
      <c r="G111" s="21">
        <v>12306.06</v>
      </c>
    </row>
    <row r="112" spans="1:256" x14ac:dyDescent="0.2">
      <c r="C112" s="13">
        <v>45559</v>
      </c>
      <c r="D112" s="17" t="s">
        <v>75</v>
      </c>
      <c r="E112" s="17" t="s">
        <v>97</v>
      </c>
      <c r="F112" s="17" t="s">
        <v>62</v>
      </c>
      <c r="G112" s="21">
        <v>98792.2</v>
      </c>
    </row>
    <row r="113" spans="1:256" x14ac:dyDescent="0.2">
      <c r="C113" s="13">
        <v>45565</v>
      </c>
      <c r="D113" s="17" t="s">
        <v>60</v>
      </c>
      <c r="E113" s="17" t="s">
        <v>97</v>
      </c>
      <c r="F113" s="17" t="s">
        <v>60</v>
      </c>
      <c r="G113" s="21">
        <v>7520.89</v>
      </c>
    </row>
    <row r="114" spans="1:256" x14ac:dyDescent="0.2">
      <c r="D114" s="17" t="s">
        <v>1</v>
      </c>
      <c r="E114" s="17" t="s">
        <v>1</v>
      </c>
      <c r="F114" s="17" t="s">
        <v>100</v>
      </c>
      <c r="G114" s="21">
        <v>605697.06000000006</v>
      </c>
      <c r="H114" s="21">
        <v>1529.57</v>
      </c>
      <c r="I114" s="21">
        <f>G114-H114</f>
        <v>604167.49000000011</v>
      </c>
    </row>
    <row r="115" spans="1:256" x14ac:dyDescent="0.2">
      <c r="A115" s="16" t="s">
        <v>1</v>
      </c>
      <c r="B115" s="16"/>
      <c r="C115" s="14">
        <v>45565</v>
      </c>
      <c r="D115" s="16" t="s">
        <v>1</v>
      </c>
      <c r="E115" s="16" t="s">
        <v>1</v>
      </c>
      <c r="F115" s="16" t="s">
        <v>101</v>
      </c>
      <c r="G115" s="20"/>
      <c r="H115" s="20"/>
      <c r="I115" s="20">
        <f>SUBTOTAL(9, I103:I114)</f>
        <v>6365699.5700000003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 x14ac:dyDescent="0.2">
      <c r="A116" s="16"/>
      <c r="B116" s="16" t="s">
        <v>1</v>
      </c>
      <c r="C116" s="14"/>
      <c r="D116" s="16"/>
      <c r="E116" s="16"/>
      <c r="F116" s="16"/>
      <c r="G116" s="20"/>
      <c r="H116" s="20"/>
      <c r="I116" s="20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8" spans="1:256" x14ac:dyDescent="0.2">
      <c r="A118" s="17" t="s">
        <v>65</v>
      </c>
      <c r="C118" s="13">
        <v>45536</v>
      </c>
      <c r="D118" s="17" t="s">
        <v>1</v>
      </c>
      <c r="E118" s="17" t="s">
        <v>1</v>
      </c>
      <c r="F118" s="17" t="s">
        <v>96</v>
      </c>
      <c r="I118" s="21">
        <v>1088652.1599999999</v>
      </c>
    </row>
    <row r="119" spans="1:256" x14ac:dyDescent="0.2">
      <c r="B119" s="17" t="s">
        <v>114</v>
      </c>
      <c r="C119" s="13">
        <v>45538</v>
      </c>
      <c r="D119" s="17" t="s">
        <v>63</v>
      </c>
      <c r="E119" s="17" t="s">
        <v>97</v>
      </c>
      <c r="F119" s="17" t="s">
        <v>64</v>
      </c>
      <c r="G119" s="21">
        <v>136545.73000000001</v>
      </c>
    </row>
    <row r="120" spans="1:256" x14ac:dyDescent="0.2">
      <c r="D120" s="17" t="s">
        <v>1</v>
      </c>
      <c r="E120" s="17" t="s">
        <v>1</v>
      </c>
      <c r="F120" s="17" t="s">
        <v>100</v>
      </c>
      <c r="G120" s="21">
        <v>136545.73000000001</v>
      </c>
      <c r="I120" s="21">
        <f>G120-H120</f>
        <v>136545.73000000001</v>
      </c>
    </row>
    <row r="121" spans="1:256" x14ac:dyDescent="0.2">
      <c r="A121" s="16" t="s">
        <v>1</v>
      </c>
      <c r="B121" s="16"/>
      <c r="C121" s="14">
        <v>45565</v>
      </c>
      <c r="D121" s="16" t="s">
        <v>1</v>
      </c>
      <c r="E121" s="16" t="s">
        <v>1</v>
      </c>
      <c r="F121" s="16" t="s">
        <v>101</v>
      </c>
      <c r="G121" s="20"/>
      <c r="H121" s="20"/>
      <c r="I121" s="20">
        <f>SUBTOTAL(9, I118:I120)</f>
        <v>1225197.8899999999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 x14ac:dyDescent="0.2">
      <c r="A122" s="16"/>
      <c r="B122" s="16" t="s">
        <v>1</v>
      </c>
      <c r="C122" s="14"/>
      <c r="D122" s="16"/>
      <c r="E122" s="16"/>
      <c r="F122" s="16"/>
      <c r="G122" s="20"/>
      <c r="H122" s="20"/>
      <c r="I122" s="20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4" spans="1:256" x14ac:dyDescent="0.2">
      <c r="A124" s="17" t="s">
        <v>33</v>
      </c>
      <c r="C124" s="13">
        <v>45536</v>
      </c>
      <c r="D124" s="17" t="s">
        <v>1</v>
      </c>
      <c r="E124" s="17" t="s">
        <v>1</v>
      </c>
      <c r="F124" s="17" t="s">
        <v>96</v>
      </c>
      <c r="I124" s="21">
        <v>155819.19</v>
      </c>
    </row>
    <row r="125" spans="1:256" x14ac:dyDescent="0.2">
      <c r="B125" s="17" t="s">
        <v>34</v>
      </c>
      <c r="C125" s="13">
        <v>45555</v>
      </c>
      <c r="D125" s="17" t="s">
        <v>1</v>
      </c>
      <c r="E125" s="17" t="s">
        <v>98</v>
      </c>
      <c r="F125" s="17" t="s">
        <v>115</v>
      </c>
      <c r="G125" s="21">
        <v>22905.78</v>
      </c>
    </row>
    <row r="126" spans="1:256" x14ac:dyDescent="0.2">
      <c r="C126" s="13">
        <v>45555</v>
      </c>
      <c r="D126" s="17" t="s">
        <v>1</v>
      </c>
      <c r="E126" s="17" t="s">
        <v>98</v>
      </c>
      <c r="F126" s="17" t="s">
        <v>115</v>
      </c>
      <c r="G126" s="21">
        <v>22994.75</v>
      </c>
    </row>
    <row r="127" spans="1:256" x14ac:dyDescent="0.2">
      <c r="D127" s="17" t="s">
        <v>1</v>
      </c>
      <c r="E127" s="17" t="s">
        <v>1</v>
      </c>
      <c r="F127" s="17" t="s">
        <v>100</v>
      </c>
      <c r="G127" s="21">
        <v>45900.53</v>
      </c>
      <c r="I127" s="21">
        <f>G127-H127</f>
        <v>45900.53</v>
      </c>
    </row>
    <row r="128" spans="1:256" x14ac:dyDescent="0.2">
      <c r="A128" s="16" t="s">
        <v>1</v>
      </c>
      <c r="B128" s="16"/>
      <c r="C128" s="14">
        <v>45565</v>
      </c>
      <c r="D128" s="16" t="s">
        <v>1</v>
      </c>
      <c r="E128" s="16" t="s">
        <v>1</v>
      </c>
      <c r="F128" s="16" t="s">
        <v>101</v>
      </c>
      <c r="G128" s="20"/>
      <c r="H128" s="20"/>
      <c r="I128" s="20">
        <f>SUBTOTAL(9, I124:I127)</f>
        <v>201719.72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 x14ac:dyDescent="0.2">
      <c r="A129" s="16"/>
      <c r="B129" s="16" t="s">
        <v>1</v>
      </c>
      <c r="C129" s="14"/>
      <c r="D129" s="16"/>
      <c r="E129" s="16"/>
      <c r="F129" s="16"/>
      <c r="G129" s="20"/>
      <c r="H129" s="20"/>
      <c r="I129" s="20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1" spans="1:256" x14ac:dyDescent="0.2">
      <c r="A131" s="17" t="s">
        <v>92</v>
      </c>
      <c r="C131" s="13">
        <v>45536</v>
      </c>
      <c r="D131" s="17" t="s">
        <v>1</v>
      </c>
      <c r="E131" s="17" t="s">
        <v>1</v>
      </c>
      <c r="F131" s="17" t="s">
        <v>96</v>
      </c>
      <c r="I131" s="21">
        <v>98358.19</v>
      </c>
    </row>
    <row r="132" spans="1:256" x14ac:dyDescent="0.2">
      <c r="B132" s="17" t="s">
        <v>116</v>
      </c>
      <c r="C132" s="13">
        <v>45565</v>
      </c>
      <c r="D132" s="17" t="s">
        <v>90</v>
      </c>
      <c r="E132" s="17" t="s">
        <v>97</v>
      </c>
      <c r="F132" s="17" t="s">
        <v>91</v>
      </c>
      <c r="G132" s="21">
        <v>11107.2</v>
      </c>
    </row>
    <row r="133" spans="1:256" x14ac:dyDescent="0.2">
      <c r="D133" s="17" t="s">
        <v>1</v>
      </c>
      <c r="E133" s="17" t="s">
        <v>1</v>
      </c>
      <c r="F133" s="17" t="s">
        <v>100</v>
      </c>
      <c r="G133" s="21">
        <v>11107.2</v>
      </c>
      <c r="I133" s="21">
        <f>G133-H133</f>
        <v>11107.2</v>
      </c>
    </row>
    <row r="134" spans="1:256" x14ac:dyDescent="0.2">
      <c r="A134" s="16" t="s">
        <v>1</v>
      </c>
      <c r="B134" s="16"/>
      <c r="C134" s="14">
        <v>45565</v>
      </c>
      <c r="D134" s="16" t="s">
        <v>1</v>
      </c>
      <c r="E134" s="16" t="s">
        <v>1</v>
      </c>
      <c r="F134" s="16" t="s">
        <v>101</v>
      </c>
      <c r="G134" s="20"/>
      <c r="H134" s="20"/>
      <c r="I134" s="20">
        <f>SUBTOTAL(9, I131:I133)</f>
        <v>109465.39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 x14ac:dyDescent="0.2">
      <c r="A135" s="16"/>
      <c r="B135" s="16" t="s">
        <v>1</v>
      </c>
      <c r="C135" s="14"/>
      <c r="D135" s="16"/>
      <c r="E135" s="16"/>
      <c r="F135" s="16"/>
      <c r="G135" s="20"/>
      <c r="H135" s="20"/>
      <c r="I135" s="20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7" spans="1:256" x14ac:dyDescent="0.2">
      <c r="A137" s="17" t="s">
        <v>80</v>
      </c>
      <c r="C137" s="13">
        <v>45536</v>
      </c>
      <c r="D137" s="17" t="s">
        <v>1</v>
      </c>
      <c r="E137" s="17" t="s">
        <v>1</v>
      </c>
      <c r="F137" s="17" t="s">
        <v>96</v>
      </c>
      <c r="I137" s="21">
        <v>279.75</v>
      </c>
    </row>
    <row r="138" spans="1:256" x14ac:dyDescent="0.2">
      <c r="B138" s="17" t="s">
        <v>117</v>
      </c>
      <c r="C138" s="13">
        <v>45565</v>
      </c>
      <c r="D138" s="17" t="s">
        <v>76</v>
      </c>
      <c r="E138" s="17" t="s">
        <v>97</v>
      </c>
      <c r="F138" s="17" t="s">
        <v>79</v>
      </c>
      <c r="G138" s="21">
        <v>23.99</v>
      </c>
    </row>
    <row r="139" spans="1:256" x14ac:dyDescent="0.2">
      <c r="D139" s="17" t="s">
        <v>1</v>
      </c>
      <c r="E139" s="17" t="s">
        <v>1</v>
      </c>
      <c r="F139" s="17" t="s">
        <v>100</v>
      </c>
      <c r="G139" s="21">
        <v>23.99</v>
      </c>
      <c r="I139" s="21">
        <f>G139-H139</f>
        <v>23.99</v>
      </c>
    </row>
    <row r="140" spans="1:256" x14ac:dyDescent="0.2">
      <c r="A140" s="16" t="s">
        <v>1</v>
      </c>
      <c r="B140" s="16"/>
      <c r="C140" s="14">
        <v>45565</v>
      </c>
      <c r="D140" s="16" t="s">
        <v>1</v>
      </c>
      <c r="E140" s="16" t="s">
        <v>1</v>
      </c>
      <c r="F140" s="16" t="s">
        <v>101</v>
      </c>
      <c r="G140" s="20"/>
      <c r="H140" s="20"/>
      <c r="I140" s="20">
        <f>SUBTOTAL(9, I137:I139)</f>
        <v>303.74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 x14ac:dyDescent="0.2">
      <c r="A141" s="16"/>
      <c r="B141" s="16" t="s">
        <v>1</v>
      </c>
      <c r="C141" s="14"/>
      <c r="D141" s="16"/>
      <c r="E141" s="16"/>
      <c r="F141" s="16"/>
      <c r="G141" s="20"/>
      <c r="H141" s="20"/>
      <c r="I141" s="20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3" spans="1:256" x14ac:dyDescent="0.2">
      <c r="A143" s="17" t="s">
        <v>59</v>
      </c>
      <c r="C143" s="13">
        <v>45536</v>
      </c>
      <c r="D143" s="17" t="s">
        <v>1</v>
      </c>
      <c r="E143" s="17" t="s">
        <v>1</v>
      </c>
      <c r="F143" s="17" t="s">
        <v>96</v>
      </c>
      <c r="I143" s="21">
        <v>64897.36</v>
      </c>
    </row>
    <row r="144" spans="1:256" x14ac:dyDescent="0.2">
      <c r="B144" s="17" t="s">
        <v>118</v>
      </c>
      <c r="C144" s="13">
        <v>45537</v>
      </c>
      <c r="D144" s="17" t="s">
        <v>57</v>
      </c>
      <c r="E144" s="17" t="s">
        <v>97</v>
      </c>
      <c r="F144" s="17" t="s">
        <v>58</v>
      </c>
      <c r="G144" s="21">
        <v>8112.17</v>
      </c>
    </row>
    <row r="145" spans="1:256" x14ac:dyDescent="0.2">
      <c r="D145" s="17" t="s">
        <v>1</v>
      </c>
      <c r="E145" s="17" t="s">
        <v>1</v>
      </c>
      <c r="F145" s="17" t="s">
        <v>100</v>
      </c>
      <c r="G145" s="21">
        <v>8112.17</v>
      </c>
      <c r="I145" s="21">
        <f>G145-H145</f>
        <v>8112.17</v>
      </c>
    </row>
    <row r="146" spans="1:256" x14ac:dyDescent="0.2">
      <c r="A146" s="16" t="s">
        <v>1</v>
      </c>
      <c r="B146" s="16"/>
      <c r="C146" s="14">
        <v>45565</v>
      </c>
      <c r="D146" s="16" t="s">
        <v>1</v>
      </c>
      <c r="E146" s="16" t="s">
        <v>1</v>
      </c>
      <c r="F146" s="16" t="s">
        <v>101</v>
      </c>
      <c r="G146" s="20"/>
      <c r="H146" s="20"/>
      <c r="I146" s="20">
        <f>SUBTOTAL(9, I143:I145)</f>
        <v>73009.53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 x14ac:dyDescent="0.2">
      <c r="A147" s="16"/>
      <c r="B147" s="16" t="s">
        <v>1</v>
      </c>
      <c r="C147" s="14"/>
      <c r="D147" s="16"/>
      <c r="E147" s="16"/>
      <c r="F147" s="16"/>
      <c r="G147" s="20"/>
      <c r="H147" s="20"/>
      <c r="I147" s="20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9" spans="1:256" x14ac:dyDescent="0.2">
      <c r="A149" s="17" t="s">
        <v>29</v>
      </c>
      <c r="C149" s="13">
        <v>45536</v>
      </c>
      <c r="D149" s="17" t="s">
        <v>1</v>
      </c>
      <c r="E149" s="17" t="s">
        <v>1</v>
      </c>
      <c r="F149" s="17" t="s">
        <v>96</v>
      </c>
      <c r="I149" s="21">
        <v>9915</v>
      </c>
    </row>
    <row r="150" spans="1:256" x14ac:dyDescent="0.2">
      <c r="B150" s="17" t="s">
        <v>119</v>
      </c>
      <c r="C150" s="13">
        <v>45538</v>
      </c>
      <c r="D150" s="17" t="s">
        <v>1</v>
      </c>
      <c r="E150" s="17" t="s">
        <v>98</v>
      </c>
      <c r="F150" s="17" t="s">
        <v>120</v>
      </c>
      <c r="G150" s="21">
        <v>219</v>
      </c>
    </row>
    <row r="151" spans="1:256" x14ac:dyDescent="0.2">
      <c r="C151" s="13">
        <v>45545</v>
      </c>
      <c r="D151" s="17" t="s">
        <v>1</v>
      </c>
      <c r="E151" s="17" t="s">
        <v>98</v>
      </c>
      <c r="F151" s="17" t="s">
        <v>120</v>
      </c>
      <c r="G151" s="21">
        <v>219</v>
      </c>
    </row>
    <row r="152" spans="1:256" x14ac:dyDescent="0.2">
      <c r="C152" s="13">
        <v>45552</v>
      </c>
      <c r="D152" s="17" t="s">
        <v>1</v>
      </c>
      <c r="E152" s="17" t="s">
        <v>98</v>
      </c>
      <c r="F152" s="17" t="s">
        <v>120</v>
      </c>
      <c r="G152" s="21">
        <v>219</v>
      </c>
    </row>
    <row r="153" spans="1:256" x14ac:dyDescent="0.2">
      <c r="C153" s="13">
        <v>45559</v>
      </c>
      <c r="D153" s="17" t="s">
        <v>1</v>
      </c>
      <c r="E153" s="17" t="s">
        <v>98</v>
      </c>
      <c r="F153" s="17" t="s">
        <v>120</v>
      </c>
      <c r="G153" s="21">
        <v>219</v>
      </c>
    </row>
    <row r="154" spans="1:256" x14ac:dyDescent="0.2">
      <c r="D154" s="17" t="s">
        <v>1</v>
      </c>
      <c r="E154" s="17" t="s">
        <v>1</v>
      </c>
      <c r="F154" s="17" t="s">
        <v>100</v>
      </c>
      <c r="G154" s="21">
        <v>876</v>
      </c>
      <c r="I154" s="21">
        <f>G154-H154</f>
        <v>876</v>
      </c>
    </row>
    <row r="155" spans="1:256" x14ac:dyDescent="0.2">
      <c r="A155" s="16" t="s">
        <v>1</v>
      </c>
      <c r="B155" s="16"/>
      <c r="C155" s="14">
        <v>45565</v>
      </c>
      <c r="D155" s="16" t="s">
        <v>1</v>
      </c>
      <c r="E155" s="16" t="s">
        <v>1</v>
      </c>
      <c r="F155" s="16" t="s">
        <v>101</v>
      </c>
      <c r="G155" s="20"/>
      <c r="H155" s="20"/>
      <c r="I155" s="20">
        <f>SUBTOTAL(9, I149:I154)</f>
        <v>10791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 x14ac:dyDescent="0.2">
      <c r="A156" s="16"/>
      <c r="B156" s="16" t="s">
        <v>1</v>
      </c>
      <c r="C156" s="14"/>
      <c r="D156" s="16"/>
      <c r="E156" s="16"/>
      <c r="F156" s="16"/>
      <c r="G156" s="20"/>
      <c r="H156" s="20"/>
      <c r="I156" s="20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</sheetData>
  <mergeCells count="1">
    <mergeCell ref="A1:B1"/>
  </mergeCells>
  <pageMargins left="0.7" right="0.7" top="1.25" bottom="0.65277777777777779" header="0.3" footer="0.3"/>
  <pageSetup orientation="landscape" horizontalDpi="300" verticalDpi="300" r:id="rId1"/>
  <headerFooter>
    <oddHeader xml:space="preserve">&amp;C&amp;"Arial"&amp;12&amp;B S.L.E.B.C. Insurance&amp;B
&amp;11&amp;B General Ledger&amp;B
&amp;B For the Period From Sep 1, 2024 to Sep 30, 2024&amp;B&amp;L&amp;"Arial"&amp;12
&amp;11
&amp;"Arial"&amp;8 Filter Criteria includes: Report order is by ID. Report is printed with shortened descriptions and in Detail </oddHeader>
    <oddFooter>&amp;L&amp;9&amp;"Arial"&amp;B&amp;D at &amp;T&amp;R&amp;9&amp;"Arial"&amp;BPage: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Balance Sheet</vt:lpstr>
      <vt:lpstr>Income Stmnt</vt:lpstr>
      <vt:lpstr>Cash Disbursements Journal</vt:lpstr>
      <vt:lpstr>Cash Receipts Journal</vt:lpstr>
      <vt:lpstr>General Journal</vt:lpstr>
      <vt:lpstr>General Ledger</vt:lpstr>
      <vt:lpstr>'Balance Sheet'!Print_Titles</vt:lpstr>
      <vt:lpstr>'Cash Disbursements Journal'!Print_Titles</vt:lpstr>
      <vt:lpstr>'Cash Receipts Journal'!Print_Titles</vt:lpstr>
      <vt:lpstr>'General Journal'!Print_Titles</vt:lpstr>
      <vt:lpstr>'General Ledger'!Print_Titles</vt:lpstr>
      <vt:lpstr>'Income Stmnt'!Print_Titles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Johnson</dc:creator>
  <cp:lastModifiedBy>Tara Johnson</cp:lastModifiedBy>
  <dcterms:created xsi:type="dcterms:W3CDTF">2024-10-15T01:59:55Z</dcterms:created>
  <dcterms:modified xsi:type="dcterms:W3CDTF">2024-10-15T02:03:36Z</dcterms:modified>
</cp:coreProperties>
</file>