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ll Inclusive - All Entities\Accounting\2024 EOM Reports\SLEBC\"/>
    </mc:Choice>
  </mc:AlternateContent>
  <xr:revisionPtr revIDLastSave="0" documentId="13_ncr:1_{34AFD2C4-B231-4037-92E5-31C0B1E24AAF}" xr6:coauthVersionLast="47" xr6:coauthVersionMax="47" xr10:uidLastSave="{00000000-0000-0000-0000-000000000000}"/>
  <bookViews>
    <workbookView xWindow="2340" yWindow="2340" windowWidth="21600" windowHeight="11385" xr2:uid="{E7C5F097-4A25-41F1-9705-05EC8911D127}"/>
  </bookViews>
  <sheets>
    <sheet name="Balance Sheet" sheetId="1" r:id="rId1"/>
    <sheet name="Income Stmnt" sheetId="2" r:id="rId2"/>
    <sheet name="General Journal" sheetId="3" r:id="rId3"/>
    <sheet name="General Ledger" sheetId="4" r:id="rId4"/>
    <sheet name="Cash Disbursements Journal" sheetId="5" r:id="rId5"/>
    <sheet name="Cash Receipts Journal" sheetId="6" r:id="rId6"/>
  </sheets>
  <definedNames>
    <definedName name="_xlnm.Print_Titles" localSheetId="0">'Balance Sheet'!$1:$1</definedName>
    <definedName name="_xlnm.Print_Titles" localSheetId="4">'Cash Disbursements Journal'!$1:$1</definedName>
    <definedName name="_xlnm.Print_Titles" localSheetId="5">'Cash Receipts Journal'!$1:$1</definedName>
    <definedName name="_xlnm.Print_Titles" localSheetId="2">'General Journal'!$1:$1</definedName>
    <definedName name="_xlnm.Print_Titles" localSheetId="3">'General Ledger'!$1:$2</definedName>
    <definedName name="_xlnm.Print_Titles" localSheetId="1">'Income Stmnt'!$1:$1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5" l="1"/>
  <c r="E80" i="5"/>
  <c r="I199" i="4"/>
  <c r="I194" i="4"/>
  <c r="I189" i="4"/>
  <c r="I184" i="4"/>
  <c r="I183" i="4"/>
  <c r="I160" i="4"/>
  <c r="I155" i="4"/>
  <c r="I154" i="4"/>
  <c r="I149" i="4"/>
  <c r="I148" i="4"/>
  <c r="I140" i="4"/>
  <c r="I139" i="4"/>
  <c r="I130" i="4"/>
  <c r="I129" i="4"/>
  <c r="I124" i="4"/>
  <c r="I123" i="4"/>
  <c r="I118" i="4"/>
  <c r="I117" i="4"/>
  <c r="I112" i="4"/>
  <c r="I111" i="4"/>
  <c r="I106" i="4"/>
  <c r="I105" i="4"/>
  <c r="I99" i="4"/>
  <c r="I98" i="4"/>
  <c r="I93" i="4"/>
  <c r="I92" i="4"/>
  <c r="I87" i="4"/>
  <c r="I86" i="4"/>
  <c r="I81" i="4"/>
  <c r="I76" i="4"/>
  <c r="I71" i="4"/>
  <c r="I66" i="4"/>
  <c r="I61" i="4"/>
  <c r="I56" i="4"/>
  <c r="I51" i="4"/>
  <c r="I46" i="4"/>
  <c r="I45" i="4"/>
  <c r="I19" i="4"/>
  <c r="I18" i="4"/>
  <c r="F33" i="3"/>
  <c r="E33" i="3"/>
  <c r="E101" i="2"/>
  <c r="D101" i="2"/>
  <c r="C101" i="2"/>
  <c r="B101" i="2"/>
  <c r="E99" i="2"/>
  <c r="D99" i="2"/>
  <c r="C99" i="2"/>
  <c r="B99" i="2"/>
  <c r="E97" i="2"/>
  <c r="C97" i="2"/>
  <c r="E96" i="2"/>
  <c r="C96" i="2"/>
  <c r="E95" i="2"/>
  <c r="C95" i="2"/>
  <c r="E94" i="2"/>
  <c r="C94" i="2"/>
  <c r="E93" i="2"/>
  <c r="C93" i="2"/>
  <c r="E92" i="2"/>
  <c r="C92" i="2"/>
  <c r="E91" i="2"/>
  <c r="C91" i="2"/>
  <c r="E90" i="2"/>
  <c r="C90" i="2"/>
  <c r="E89" i="2"/>
  <c r="C89" i="2"/>
  <c r="E88" i="2"/>
  <c r="C88" i="2"/>
  <c r="E87" i="2"/>
  <c r="C87" i="2"/>
  <c r="E86" i="2"/>
  <c r="C86" i="2"/>
  <c r="E85" i="2"/>
  <c r="C85" i="2"/>
  <c r="E84" i="2"/>
  <c r="C84" i="2"/>
  <c r="E83" i="2"/>
  <c r="C83" i="2"/>
  <c r="E82" i="2"/>
  <c r="C82" i="2"/>
  <c r="E81" i="2"/>
  <c r="C81" i="2"/>
  <c r="E80" i="2"/>
  <c r="C80" i="2"/>
  <c r="E79" i="2"/>
  <c r="C79" i="2"/>
  <c r="E78" i="2"/>
  <c r="C78" i="2"/>
  <c r="E77" i="2"/>
  <c r="C77" i="2"/>
  <c r="E76" i="2"/>
  <c r="C76" i="2"/>
  <c r="E75" i="2"/>
  <c r="C75" i="2"/>
  <c r="E74" i="2"/>
  <c r="C74" i="2"/>
  <c r="E73" i="2"/>
  <c r="C73" i="2"/>
  <c r="E72" i="2"/>
  <c r="C72" i="2"/>
  <c r="E71" i="2"/>
  <c r="C71" i="2"/>
  <c r="E70" i="2"/>
  <c r="C70" i="2"/>
  <c r="E69" i="2"/>
  <c r="C69" i="2"/>
  <c r="E68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E40" i="2"/>
  <c r="C40" i="2"/>
  <c r="E39" i="2"/>
  <c r="C39" i="2"/>
  <c r="E38" i="2"/>
  <c r="C38" i="2"/>
  <c r="E37" i="2"/>
  <c r="C37" i="2"/>
  <c r="E36" i="2"/>
  <c r="C36" i="2"/>
  <c r="E35" i="2"/>
  <c r="C35" i="2"/>
  <c r="E32" i="2"/>
  <c r="D32" i="2"/>
  <c r="C32" i="2"/>
  <c r="B32" i="2"/>
  <c r="E30" i="2"/>
  <c r="D30" i="2"/>
  <c r="C30" i="2"/>
  <c r="B30" i="2"/>
  <c r="E25" i="2"/>
  <c r="D25" i="2"/>
  <c r="C25" i="2"/>
  <c r="B25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  <c r="E11" i="2"/>
  <c r="C11" i="2"/>
  <c r="E10" i="2"/>
  <c r="C10" i="2"/>
  <c r="E9" i="2"/>
  <c r="C9" i="2"/>
  <c r="E8" i="2"/>
  <c r="C8" i="2"/>
  <c r="E7" i="2"/>
  <c r="C7" i="2"/>
  <c r="E6" i="2"/>
  <c r="C6" i="2"/>
  <c r="E5" i="2"/>
  <c r="C5" i="2"/>
  <c r="E4" i="2"/>
  <c r="C4" i="2"/>
  <c r="E3" i="2"/>
  <c r="C3" i="2"/>
  <c r="C46" i="1"/>
  <c r="C44" i="1"/>
  <c r="C38" i="1"/>
  <c r="C36" i="1"/>
  <c r="C32" i="1"/>
  <c r="C21" i="1"/>
  <c r="C19" i="1"/>
  <c r="C15" i="1"/>
  <c r="C9" i="1"/>
</calcChain>
</file>

<file path=xl/sharedStrings.xml><?xml version="1.0" encoding="utf-8"?>
<sst xmlns="http://schemas.openxmlformats.org/spreadsheetml/2006/main" count="879" uniqueCount="242">
  <si>
    <t>ASSETS</t>
  </si>
  <si>
    <t/>
  </si>
  <si>
    <t>Current Assets</t>
  </si>
  <si>
    <t>SLEBC CHECKING</t>
  </si>
  <si>
    <t>SLEBC FLEX SPENDING</t>
  </si>
  <si>
    <t>SLEBC SCHOLARSHIP FUND</t>
  </si>
  <si>
    <t>Total Current Assets</t>
  </si>
  <si>
    <t>Property and Equipment</t>
  </si>
  <si>
    <t>OFFICE EQUIPMENT</t>
  </si>
  <si>
    <t>ACCUMULATED DEPRICIATION</t>
  </si>
  <si>
    <t>Total Property and Equipment</t>
  </si>
  <si>
    <t>Other Assets</t>
  </si>
  <si>
    <t>Total Other Assets</t>
  </si>
  <si>
    <t>Total Assets</t>
  </si>
  <si>
    <t>LIABILITIES AND CAPITAL</t>
  </si>
  <si>
    <t>Current Liabilities</t>
  </si>
  <si>
    <t>MISCELLANEOUS PAYABLE</t>
  </si>
  <si>
    <t>S.T.A.N. PAYABLE</t>
  </si>
  <si>
    <t>RESERVE FOR FUTURE INS. CLAIMS</t>
  </si>
  <si>
    <t>Total Current Liabilities</t>
  </si>
  <si>
    <t>Long-Term Liabilities</t>
  </si>
  <si>
    <t>Total Long-Term Liabilities</t>
  </si>
  <si>
    <t>Total Liabilities</t>
  </si>
  <si>
    <t>Capital</t>
  </si>
  <si>
    <t>RETAINED EARNINGS</t>
  </si>
  <si>
    <t>Net Income</t>
  </si>
  <si>
    <t>Total Capital</t>
  </si>
  <si>
    <t>Total Liabilities &amp; Capital</t>
  </si>
  <si>
    <t>Current Month</t>
  </si>
  <si>
    <t>Year to Date</t>
  </si>
  <si>
    <t>Revenues</t>
  </si>
  <si>
    <t>S.T.A.N.</t>
  </si>
  <si>
    <t>N.S.F.M.A.</t>
  </si>
  <si>
    <t>N.C.O.A.</t>
  </si>
  <si>
    <t>INTEREST</t>
  </si>
  <si>
    <t>INVESTMENT GAINS/LOSSES</t>
  </si>
  <si>
    <t>INTEREST- FLEX SPENDING</t>
  </si>
  <si>
    <t>INTEREST -HEALTH INS ADMIN</t>
  </si>
  <si>
    <t>INTEREST -HEALTH INS WELLNESS</t>
  </si>
  <si>
    <t>MISCELLANEOUS INCOME</t>
  </si>
  <si>
    <t>BARGAIN MEMBER INS PREMIUMS</t>
  </si>
  <si>
    <t>RETIRED MEMBERS INS PREMIUMS</t>
  </si>
  <si>
    <t>FLEX SPENDING DEDUCTIONS</t>
  </si>
  <si>
    <t>COBRA INSURANCE PREMIUMS</t>
  </si>
  <si>
    <t>REFUNDS FROM CLAIMS</t>
  </si>
  <si>
    <t>REFUNDS FROM REINSURANCE</t>
  </si>
  <si>
    <t>REFUNDS FROM PRESCRIPTION</t>
  </si>
  <si>
    <t>Refund from The Hartford</t>
  </si>
  <si>
    <t>CONFERENCE ROOM USE FEES</t>
  </si>
  <si>
    <t>Building Rent</t>
  </si>
  <si>
    <t>Building Sale</t>
  </si>
  <si>
    <t>Rebate Income</t>
  </si>
  <si>
    <t>Total Revenues</t>
  </si>
  <si>
    <t>Cost of Sales</t>
  </si>
  <si>
    <t>Total Cost of Sales</t>
  </si>
  <si>
    <t>Gross Profit</t>
  </si>
  <si>
    <t>Expenses</t>
  </si>
  <si>
    <t>DEPRECIATION EXPENSE</t>
  </si>
  <si>
    <t>BARGAINING EXPENSES</t>
  </si>
  <si>
    <t>ATTORNEY FEES</t>
  </si>
  <si>
    <t>ACTUARIAL STUDY</t>
  </si>
  <si>
    <t>CONTRACT PRINTING</t>
  </si>
  <si>
    <t>RATIFICATION EXPENSES</t>
  </si>
  <si>
    <t>STENOGRAPHY FEES</t>
  </si>
  <si>
    <t>SLEBC OFFICE EXPENSES</t>
  </si>
  <si>
    <t>COPYING</t>
  </si>
  <si>
    <t>NEGOTIATOR FEES</t>
  </si>
  <si>
    <t>SURVEY COST</t>
  </si>
  <si>
    <t>COURT COST</t>
  </si>
  <si>
    <t>NEWSLETTER COST</t>
  </si>
  <si>
    <t>ESSMAN RETAINER</t>
  </si>
  <si>
    <t>MILEAGE/MEALS</t>
  </si>
  <si>
    <t>MEETING ROOM</t>
  </si>
  <si>
    <t>ADVERTISING</t>
  </si>
  <si>
    <t>BANK CHARGES</t>
  </si>
  <si>
    <t>REIMBURSE DUES</t>
  </si>
  <si>
    <t>ACCOUNTING EXPENSES</t>
  </si>
  <si>
    <t>BANK CHARGES - FLEX SPENDING</t>
  </si>
  <si>
    <t>Bank Charge - Wellness</t>
  </si>
  <si>
    <t>BANK CHARGE - SLEBC BUILDING</t>
  </si>
  <si>
    <t>STATE INCOME TAX</t>
  </si>
  <si>
    <t>Property Tax</t>
  </si>
  <si>
    <t>Miscellaneous Expenses</t>
  </si>
  <si>
    <t>INSURANCE</t>
  </si>
  <si>
    <t>PAYMENTS TO CDSI</t>
  </si>
  <si>
    <t>FLEX CLAIM PROCESSOR FEES</t>
  </si>
  <si>
    <t>HEALTH INSURANCE SUPPLIES</t>
  </si>
  <si>
    <t>HEALTH INSURANCE POSTAGE</t>
  </si>
  <si>
    <t>OFFICE EXPENSES</t>
  </si>
  <si>
    <t>HEALTH INS. ADMINISTRATOR FEE</t>
  </si>
  <si>
    <t>INSURANCE CLAIMS</t>
  </si>
  <si>
    <t>ADJUSTMENT TO REVENUE</t>
  </si>
  <si>
    <t>3RD PARTY ADMINISTRATOR FEES</t>
  </si>
  <si>
    <t>REINSURANCE PREMIUMS</t>
  </si>
  <si>
    <t>MEDTRAK PRESCRIPTION CLAIMS</t>
  </si>
  <si>
    <t>HRA AMDIN FEE</t>
  </si>
  <si>
    <t>HRA CLAIMS</t>
  </si>
  <si>
    <t>UNITEDHEALTHCARE LIFE INS</t>
  </si>
  <si>
    <t>EYE MED SLEBC EYE CARE PLAN</t>
  </si>
  <si>
    <t>Basic Life &amp; AD&amp;D</t>
  </si>
  <si>
    <t>LTD</t>
  </si>
  <si>
    <t>Refund The Hartford Supp. Life</t>
  </si>
  <si>
    <t>VSP VISION CARE</t>
  </si>
  <si>
    <t>SLEBC H.I. Bldg Expenses</t>
  </si>
  <si>
    <t>UTILITIES</t>
  </si>
  <si>
    <t>SLEBC Building Natural Gas</t>
  </si>
  <si>
    <t>BLDG MAINTAINENCE/RENT</t>
  </si>
  <si>
    <t>SLEBC BLDG MAINTENANCE</t>
  </si>
  <si>
    <t>SLEBC Bldg Pest Control</t>
  </si>
  <si>
    <t>SLEBC Water System</t>
  </si>
  <si>
    <t>SLEBC Bldg Entry Rug/Mat Svc</t>
  </si>
  <si>
    <t>SLEBC Bldg Garbage Service</t>
  </si>
  <si>
    <t>SLEBC H. I. WELLNESS EXPENSES</t>
  </si>
  <si>
    <t>FLEXIBLE SPENDING EVEN YEARS</t>
  </si>
  <si>
    <t>SLEBC SCHOLARSHIP</t>
  </si>
  <si>
    <t>FLEX SPENDING ODD YEARS</t>
  </si>
  <si>
    <t>SLEBC AUDIT</t>
  </si>
  <si>
    <t>Tax Expense</t>
  </si>
  <si>
    <t>Total Expenses</t>
  </si>
  <si>
    <t>Date</t>
  </si>
  <si>
    <t>Account ID</t>
  </si>
  <si>
    <t>Reference</t>
  </si>
  <si>
    <t>Trans Description</t>
  </si>
  <si>
    <t>Debit Amt</t>
  </si>
  <si>
    <t>Credit Amt</t>
  </si>
  <si>
    <t>110000</t>
  </si>
  <si>
    <t>Target - Office Supplies</t>
  </si>
  <si>
    <t>440600</t>
  </si>
  <si>
    <t>STAN DUES</t>
  </si>
  <si>
    <t>440300</t>
  </si>
  <si>
    <t>Essman</t>
  </si>
  <si>
    <t>Monthly Retainer Payment to Capital City Concepts (Essman)</t>
  </si>
  <si>
    <t>401300</t>
  </si>
  <si>
    <t>STAN Dues (2)</t>
  </si>
  <si>
    <t>PAC Transfer</t>
  </si>
  <si>
    <t>Monthly PAC Transfer</t>
  </si>
  <si>
    <t>09/30/24</t>
  </si>
  <si>
    <t>Interest Income</t>
  </si>
  <si>
    <t>320100</t>
  </si>
  <si>
    <t>140000</t>
  </si>
  <si>
    <t>Bank Error</t>
  </si>
  <si>
    <t>Lubke Bank Error (duplicate)</t>
  </si>
  <si>
    <t>330000</t>
  </si>
  <si>
    <t>Dues From State</t>
  </si>
  <si>
    <t>Dues from State of NE</t>
  </si>
  <si>
    <t>300100</t>
  </si>
  <si>
    <t>300300</t>
  </si>
  <si>
    <t>300400</t>
  </si>
  <si>
    <t>Monthly Flex</t>
  </si>
  <si>
    <t>MONTHLY STATE FLEX DEDUCTION</t>
  </si>
  <si>
    <t>342000</t>
  </si>
  <si>
    <t>Total</t>
  </si>
  <si>
    <t>Account Description</t>
  </si>
  <si>
    <t>Jrnl</t>
  </si>
  <si>
    <t>Balance</t>
  </si>
  <si>
    <t>Beginning Balance</t>
  </si>
  <si>
    <t>GENJ</t>
  </si>
  <si>
    <t>CDJ</t>
  </si>
  <si>
    <t>Bryant &amp; Associates</t>
  </si>
  <si>
    <t>Keating, O'Gara, Nedved &amp; Pete</t>
  </si>
  <si>
    <t>Current Period Change</t>
  </si>
  <si>
    <t>Ending Balance</t>
  </si>
  <si>
    <t>8600</t>
  </si>
  <si>
    <t>Jeremy Hampton</t>
  </si>
  <si>
    <t>8601</t>
  </si>
  <si>
    <t>Tyler Kroenke</t>
  </si>
  <si>
    <t>8602</t>
  </si>
  <si>
    <t>William Burr</t>
  </si>
  <si>
    <t>8603</t>
  </si>
  <si>
    <t>Paul Smoot</t>
  </si>
  <si>
    <t>8604</t>
  </si>
  <si>
    <t>Cody Paro</t>
  </si>
  <si>
    <t>8605</t>
  </si>
  <si>
    <t>Brent Potthoff</t>
  </si>
  <si>
    <t>8606</t>
  </si>
  <si>
    <t>LeJay Jones</t>
  </si>
  <si>
    <t>8607</t>
  </si>
  <si>
    <t>Tina Cleveland</t>
  </si>
  <si>
    <t>8608</t>
  </si>
  <si>
    <t>Patrick Chick III</t>
  </si>
  <si>
    <t>8609</t>
  </si>
  <si>
    <t>Daniel Oliver</t>
  </si>
  <si>
    <t>8610</t>
  </si>
  <si>
    <t>Jeremiah Foster</t>
  </si>
  <si>
    <t>8611</t>
  </si>
  <si>
    <t>Brandon Wilkie</t>
  </si>
  <si>
    <t>8612</t>
  </si>
  <si>
    <t>Timothy Williams</t>
  </si>
  <si>
    <t>8613</t>
  </si>
  <si>
    <t>Dustin Black</t>
  </si>
  <si>
    <t>8614</t>
  </si>
  <si>
    <t>Andrew Phillips</t>
  </si>
  <si>
    <t>8615</t>
  </si>
  <si>
    <t>Cassandra Martin</t>
  </si>
  <si>
    <t>8616</t>
  </si>
  <si>
    <t>8617</t>
  </si>
  <si>
    <t>Ryan Henrichs</t>
  </si>
  <si>
    <t>8618</t>
  </si>
  <si>
    <t>Nicholas Jones</t>
  </si>
  <si>
    <t>145000</t>
  </si>
  <si>
    <t>200100</t>
  </si>
  <si>
    <t>200200</t>
  </si>
  <si>
    <t>209000</t>
  </si>
  <si>
    <t>210000</t>
  </si>
  <si>
    <t>250000</t>
  </si>
  <si>
    <t>280000</t>
  </si>
  <si>
    <t>400200</t>
  </si>
  <si>
    <t>Keating, O'Gara, Nedved &amp; Pete - ATTORNEY FEES</t>
  </si>
  <si>
    <t>440400</t>
  </si>
  <si>
    <t>Bryant &amp; Associates - ACCOUNTING EXPENSES</t>
  </si>
  <si>
    <t>460000</t>
  </si>
  <si>
    <t>570000</t>
  </si>
  <si>
    <t>Jeremy Hampton - 2024 Flex Spending Reimbursement</t>
  </si>
  <si>
    <t>Tyler Kroenke - 2024 Flex Spending Reimbursement</t>
  </si>
  <si>
    <t>William Burr - 2024 Flex Spending Reimbursement</t>
  </si>
  <si>
    <t>Paul Smoot - 2024 Flex Spending Reimbursement</t>
  </si>
  <si>
    <t>Cody Paro - 2024 Flex Spending Reimbursement</t>
  </si>
  <si>
    <t>Brent Potthoff - 2024 Flex Spending Reimbursement</t>
  </si>
  <si>
    <t>LeJay Jones - 2024 Flex Spending Reimbursement</t>
  </si>
  <si>
    <t>Tina Cleveland - 2024 Flex Spending Reimbursement</t>
  </si>
  <si>
    <t>Patrick Chick III - 2024 Flex Spending Reimbursement</t>
  </si>
  <si>
    <t>Daniel Oliver - 2024 Flex Spending Reimbursement</t>
  </si>
  <si>
    <t>Jeremiah Foster - 2024 Flex Spending Reimbursement</t>
  </si>
  <si>
    <t>Brandon Wilkie - 2024 Flex Spending Reimbursement</t>
  </si>
  <si>
    <t>Timothy Williams - 2024 Flex Spending Reimbursement</t>
  </si>
  <si>
    <t>Dustin Black - 2024 Flex Spending Reimbursement</t>
  </si>
  <si>
    <t>Andrew Phillips - 2024 Flex Spending Reimbursement</t>
  </si>
  <si>
    <t>Cassandra Martin - 2024 Flex Spending Reimbursement</t>
  </si>
  <si>
    <t>Ryan Henrichs - 2024 Flex Spending Reimbursement</t>
  </si>
  <si>
    <t>Nicholas Jones - 2024 Flex Spending Reimbursement</t>
  </si>
  <si>
    <t>570100</t>
  </si>
  <si>
    <t>577000</t>
  </si>
  <si>
    <t>590000</t>
  </si>
  <si>
    <t>Check #</t>
  </si>
  <si>
    <t>Line Description</t>
  </si>
  <si>
    <t>Debit Amount</t>
  </si>
  <si>
    <t>Credit Amount</t>
  </si>
  <si>
    <t>2024 Flex Spending Reimbursement</t>
  </si>
  <si>
    <t>Keating, O'Gara, Nedved &amp; Peter, P.C.</t>
  </si>
  <si>
    <t>Transaction Ref</t>
  </si>
  <si>
    <t>Debit Amnt</t>
  </si>
  <si>
    <t>Credit Amnt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</si>
</sst>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* #,##0.00;\(&quot;$&quot;* #,##0.00\)"/>
    <numFmt numFmtId="165" formatCode="#,##0.00;\(#,##0.00\)"/>
    <numFmt numFmtId="166" formatCode="m/d/yy"/>
    <numFmt numFmtId="167" formatCode="#,##0.00;\-#,##0.00;* ??"/>
  </numFmts>
  <fonts count="4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165" fontId="0" fillId="0" borderId="0" xfId="0" applyNumberFormat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0" fillId="0" borderId="1" xfId="0" applyBorder="1"/>
    <xf numFmtId="0" fontId="0" fillId="0" borderId="2" xfId="0" applyBorder="1"/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166" fontId="3" fillId="0" borderId="4" xfId="0" applyNumberFormat="1" applyFont="1" applyBorder="1" applyAlignment="1">
      <alignment horizontal="left"/>
    </xf>
    <xf numFmtId="167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49" fontId="3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166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167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61FC5-427C-46C8-953F-3A970BFE17EA}">
  <dimension ref="A1:C47"/>
  <sheetViews>
    <sheetView showGridLines="0" tabSelected="1" workbookViewId="0">
      <pane ySplit="1" topLeftCell="A21" activePane="bottomLeft" state="frozenSplit"/>
      <selection pane="bottomLeft"/>
    </sheetView>
  </sheetViews>
  <sheetFormatPr defaultRowHeight="12.75" x14ac:dyDescent="0.2"/>
  <cols>
    <col min="1" max="1" width="35.7109375" style="1" customWidth="1"/>
    <col min="2" max="3" width="15.7109375" style="1" customWidth="1"/>
    <col min="4" max="16384" width="9.140625" style="1"/>
  </cols>
  <sheetData>
    <row r="1" spans="1:3" x14ac:dyDescent="0.2">
      <c r="A1" s="2"/>
      <c r="B1" s="2"/>
      <c r="C1" s="2"/>
    </row>
    <row r="2" spans="1:3" x14ac:dyDescent="0.2">
      <c r="A2" s="3" t="s">
        <v>0</v>
      </c>
    </row>
    <row r="3" spans="1:3" x14ac:dyDescent="0.2">
      <c r="A3" s="3" t="s">
        <v>1</v>
      </c>
    </row>
    <row r="4" spans="1:3" x14ac:dyDescent="0.2">
      <c r="A4" s="4" t="s">
        <v>2</v>
      </c>
    </row>
    <row r="5" spans="1:3" x14ac:dyDescent="0.2">
      <c r="A5" s="4" t="s">
        <v>3</v>
      </c>
      <c r="B5" s="5">
        <v>102282.37</v>
      </c>
      <c r="C5" s="4" t="s">
        <v>1</v>
      </c>
    </row>
    <row r="6" spans="1:3" x14ac:dyDescent="0.2">
      <c r="A6" s="4" t="s">
        <v>4</v>
      </c>
      <c r="B6" s="6">
        <v>35161.29</v>
      </c>
      <c r="C6" s="4" t="s">
        <v>1</v>
      </c>
    </row>
    <row r="7" spans="1:3" x14ac:dyDescent="0.2">
      <c r="A7" s="4" t="s">
        <v>5</v>
      </c>
      <c r="B7" s="6">
        <v>-1000</v>
      </c>
      <c r="C7" s="4" t="s">
        <v>1</v>
      </c>
    </row>
    <row r="8" spans="1:3" customFormat="1" ht="15" x14ac:dyDescent="0.25">
      <c r="A8" s="7"/>
      <c r="B8" s="8"/>
      <c r="C8" s="9"/>
    </row>
    <row r="9" spans="1:3" x14ac:dyDescent="0.2">
      <c r="A9" s="4" t="s">
        <v>6</v>
      </c>
      <c r="B9" s="4" t="s">
        <v>1</v>
      </c>
      <c r="C9" s="6">
        <f>ROUND(SUBTOTAL(9, B2:B8), 5)</f>
        <v>136443.66</v>
      </c>
    </row>
    <row r="10" spans="1:3" x14ac:dyDescent="0.2">
      <c r="A10" s="3" t="s">
        <v>1</v>
      </c>
    </row>
    <row r="11" spans="1:3" x14ac:dyDescent="0.2">
      <c r="A11" s="4" t="s">
        <v>7</v>
      </c>
    </row>
    <row r="12" spans="1:3" x14ac:dyDescent="0.2">
      <c r="A12" s="4" t="s">
        <v>8</v>
      </c>
      <c r="B12" s="6">
        <v>21008.32</v>
      </c>
      <c r="C12" s="4" t="s">
        <v>1</v>
      </c>
    </row>
    <row r="13" spans="1:3" x14ac:dyDescent="0.2">
      <c r="A13" s="4" t="s">
        <v>9</v>
      </c>
      <c r="B13" s="6">
        <v>-8749.61</v>
      </c>
      <c r="C13" s="4" t="s">
        <v>1</v>
      </c>
    </row>
    <row r="14" spans="1:3" customFormat="1" ht="15" x14ac:dyDescent="0.25">
      <c r="A14" s="7"/>
      <c r="B14" s="8"/>
      <c r="C14" s="9"/>
    </row>
    <row r="15" spans="1:3" x14ac:dyDescent="0.2">
      <c r="A15" s="4" t="s">
        <v>10</v>
      </c>
      <c r="B15" s="4" t="s">
        <v>1</v>
      </c>
      <c r="C15" s="6">
        <f>ROUND(SUBTOTAL(9, B10:B14), 5)</f>
        <v>12258.71</v>
      </c>
    </row>
    <row r="16" spans="1:3" x14ac:dyDescent="0.2">
      <c r="A16" s="3" t="s">
        <v>1</v>
      </c>
    </row>
    <row r="17" spans="1:3" x14ac:dyDescent="0.2">
      <c r="A17" s="4" t="s">
        <v>11</v>
      </c>
    </row>
    <row r="18" spans="1:3" customFormat="1" ht="15" x14ac:dyDescent="0.25">
      <c r="A18" s="7"/>
      <c r="B18" s="8"/>
      <c r="C18" s="9"/>
    </row>
    <row r="19" spans="1:3" x14ac:dyDescent="0.2">
      <c r="A19" s="4" t="s">
        <v>12</v>
      </c>
      <c r="B19" s="4" t="s">
        <v>1</v>
      </c>
      <c r="C19" s="6">
        <f>ROUND(SUBTOTAL(9, C16:C18), 5)</f>
        <v>0</v>
      </c>
    </row>
    <row r="20" spans="1:3" customFormat="1" ht="15" x14ac:dyDescent="0.25">
      <c r="A20" s="7"/>
      <c r="B20" s="7"/>
      <c r="C20" s="10"/>
    </row>
    <row r="21" spans="1:3" ht="13.5" thickBot="1" x14ac:dyDescent="0.25">
      <c r="A21" s="4" t="s">
        <v>13</v>
      </c>
      <c r="B21" s="4" t="s">
        <v>1</v>
      </c>
      <c r="C21" s="5">
        <f>ROUND(C9+C15+C19, 5)</f>
        <v>148702.37</v>
      </c>
    </row>
    <row r="22" spans="1:3" customFormat="1" ht="15.75" thickTop="1" x14ac:dyDescent="0.25">
      <c r="A22" s="7"/>
      <c r="B22" s="7"/>
      <c r="C22" s="11"/>
    </row>
    <row r="23" spans="1:3" x14ac:dyDescent="0.2">
      <c r="A23" s="3" t="s">
        <v>1</v>
      </c>
    </row>
    <row r="24" spans="1:3" x14ac:dyDescent="0.2">
      <c r="A24" s="3" t="s">
        <v>1</v>
      </c>
    </row>
    <row r="25" spans="1:3" x14ac:dyDescent="0.2">
      <c r="A25" s="3" t="s">
        <v>14</v>
      </c>
    </row>
    <row r="26" spans="1:3" x14ac:dyDescent="0.2">
      <c r="A26" s="3" t="s">
        <v>1</v>
      </c>
    </row>
    <row r="27" spans="1:3" x14ac:dyDescent="0.2">
      <c r="A27" s="4" t="s">
        <v>15</v>
      </c>
    </row>
    <row r="28" spans="1:3" x14ac:dyDescent="0.2">
      <c r="A28" s="4" t="s">
        <v>16</v>
      </c>
      <c r="B28" s="5">
        <v>16255.37</v>
      </c>
      <c r="C28" s="4" t="s">
        <v>1</v>
      </c>
    </row>
    <row r="29" spans="1:3" x14ac:dyDescent="0.2">
      <c r="A29" s="4" t="s">
        <v>17</v>
      </c>
      <c r="B29" s="6">
        <v>12607.99</v>
      </c>
      <c r="C29" s="4" t="s">
        <v>1</v>
      </c>
    </row>
    <row r="30" spans="1:3" x14ac:dyDescent="0.2">
      <c r="A30" s="4" t="s">
        <v>18</v>
      </c>
      <c r="B30" s="6">
        <v>31105.45</v>
      </c>
      <c r="C30" s="4" t="s">
        <v>1</v>
      </c>
    </row>
    <row r="31" spans="1:3" customFormat="1" ht="15" x14ac:dyDescent="0.25">
      <c r="A31" s="7"/>
      <c r="B31" s="8"/>
      <c r="C31" s="9"/>
    </row>
    <row r="32" spans="1:3" x14ac:dyDescent="0.2">
      <c r="A32" s="4" t="s">
        <v>19</v>
      </c>
      <c r="B32" s="4" t="s">
        <v>1</v>
      </c>
      <c r="C32" s="6">
        <f>ROUND(SUBTOTAL(9, B23:B31), 5)</f>
        <v>59968.81</v>
      </c>
    </row>
    <row r="33" spans="1:3" x14ac:dyDescent="0.2">
      <c r="A33" s="3" t="s">
        <v>1</v>
      </c>
    </row>
    <row r="34" spans="1:3" x14ac:dyDescent="0.2">
      <c r="A34" s="4" t="s">
        <v>20</v>
      </c>
    </row>
    <row r="35" spans="1:3" customFormat="1" ht="15" x14ac:dyDescent="0.25">
      <c r="A35" s="7"/>
      <c r="B35" s="8"/>
      <c r="C35" s="9"/>
    </row>
    <row r="36" spans="1:3" x14ac:dyDescent="0.2">
      <c r="A36" s="4" t="s">
        <v>21</v>
      </c>
      <c r="B36" s="4" t="s">
        <v>1</v>
      </c>
      <c r="C36" s="6">
        <f>ROUND(SUBTOTAL(9, C33:C35), 5)</f>
        <v>0</v>
      </c>
    </row>
    <row r="37" spans="1:3" customFormat="1" ht="15" x14ac:dyDescent="0.25">
      <c r="A37" s="7"/>
      <c r="B37" s="7"/>
      <c r="C37" s="10"/>
    </row>
    <row r="38" spans="1:3" x14ac:dyDescent="0.2">
      <c r="A38" s="4" t="s">
        <v>22</v>
      </c>
      <c r="B38" s="4" t="s">
        <v>1</v>
      </c>
      <c r="C38" s="6">
        <f>-(ROUND(-C32+-C36, 5))</f>
        <v>59968.81</v>
      </c>
    </row>
    <row r="39" spans="1:3" x14ac:dyDescent="0.2">
      <c r="A39" s="3" t="s">
        <v>1</v>
      </c>
    </row>
    <row r="40" spans="1:3" x14ac:dyDescent="0.2">
      <c r="A40" s="4" t="s">
        <v>23</v>
      </c>
    </row>
    <row r="41" spans="1:3" x14ac:dyDescent="0.2">
      <c r="A41" s="4" t="s">
        <v>24</v>
      </c>
      <c r="B41" s="6">
        <v>81190.939999996001</v>
      </c>
      <c r="C41" s="4" t="s">
        <v>1</v>
      </c>
    </row>
    <row r="42" spans="1:3" x14ac:dyDescent="0.2">
      <c r="A42" s="4" t="s">
        <v>25</v>
      </c>
      <c r="B42" s="6">
        <v>7542.62</v>
      </c>
      <c r="C42" s="4" t="s">
        <v>1</v>
      </c>
    </row>
    <row r="43" spans="1:3" customFormat="1" ht="15" x14ac:dyDescent="0.25">
      <c r="A43" s="7"/>
      <c r="B43" s="8"/>
      <c r="C43" s="9"/>
    </row>
    <row r="44" spans="1:3" x14ac:dyDescent="0.2">
      <c r="A44" s="4" t="s">
        <v>26</v>
      </c>
      <c r="B44" s="4" t="s">
        <v>1</v>
      </c>
      <c r="C44" s="6">
        <f>ROUND(SUBTOTAL(9, B39:B43), 5)</f>
        <v>88733.56</v>
      </c>
    </row>
    <row r="45" spans="1:3" customFormat="1" ht="15" x14ac:dyDescent="0.25">
      <c r="A45" s="7"/>
      <c r="B45" s="7"/>
      <c r="C45" s="10"/>
    </row>
    <row r="46" spans="1:3" ht="13.5" thickBot="1" x14ac:dyDescent="0.25">
      <c r="A46" s="4" t="s">
        <v>27</v>
      </c>
      <c r="B46" s="4" t="s">
        <v>1</v>
      </c>
      <c r="C46" s="5">
        <f>-(ROUND(-C38+-C44, 5))</f>
        <v>148702.37</v>
      </c>
    </row>
    <row r="47" spans="1:3" customFormat="1" ht="15.75" thickTop="1" x14ac:dyDescent="0.25">
      <c r="A47" s="7"/>
      <c r="B47" s="7"/>
      <c r="C47" s="11"/>
    </row>
  </sheetData>
  <pageMargins left="0.7" right="0.7" top="1.2222222222222223" bottom="0.65277777777777779" header="0.3" footer="0.3"/>
  <pageSetup orientation="landscape" horizontalDpi="300" verticalDpi="300" r:id="rId1"/>
  <headerFooter>
    <oddHeader xml:space="preserve">&amp;C&amp;"Times New Roman"&amp;10 S.L.E.B.C.
 Balance Sheet
 September 30, 2024
 &amp;L&amp;"Times New Roman"&amp;10
</oddHeader>
    <oddFooter>&amp;L&amp;10&amp;"Times New Roman"&amp;D at &amp;T&amp;C&amp;10&amp;"Times New Roman"Unaudited - For Management Purposes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409E5-F043-4128-9F2E-82969FAD6CB5}">
  <dimension ref="A1:E102"/>
  <sheetViews>
    <sheetView showGridLines="0" workbookViewId="0">
      <pane ySplit="1" topLeftCell="A79" activePane="bottomLeft" state="frozenSplit"/>
      <selection pane="bottomLeft"/>
    </sheetView>
  </sheetViews>
  <sheetFormatPr defaultRowHeight="12.75" x14ac:dyDescent="0.2"/>
  <cols>
    <col min="1" max="1" width="34.7109375" style="1" customWidth="1"/>
    <col min="2" max="2" width="15.7109375" style="1" customWidth="1"/>
    <col min="3" max="3" width="9.7109375" style="1" customWidth="1"/>
    <col min="4" max="4" width="16.7109375" style="1" customWidth="1"/>
    <col min="5" max="5" width="9.7109375" style="1" customWidth="1"/>
    <col min="6" max="16384" width="9.140625" style="1"/>
  </cols>
  <sheetData>
    <row r="1" spans="1:5" x14ac:dyDescent="0.2">
      <c r="A1" s="3"/>
      <c r="B1" s="12" t="s">
        <v>28</v>
      </c>
      <c r="C1" s="3"/>
      <c r="D1" s="12" t="s">
        <v>29</v>
      </c>
      <c r="E1" s="3"/>
    </row>
    <row r="2" spans="1:5" x14ac:dyDescent="0.2">
      <c r="A2" s="4" t="s">
        <v>30</v>
      </c>
    </row>
    <row r="3" spans="1:5" x14ac:dyDescent="0.2">
      <c r="A3" s="4" t="s">
        <v>31</v>
      </c>
      <c r="B3" s="5">
        <v>30071.200000000001</v>
      </c>
      <c r="C3" s="6">
        <f>IF(48202.58&lt;&gt;0, (B3/48202.58)*100, 0)</f>
        <v>62.38504246038282</v>
      </c>
      <c r="D3" s="5">
        <v>259088.14</v>
      </c>
      <c r="E3" s="6">
        <f>IF(417699.65&lt;&gt;0, (D3/417699.65)*100, 0)</f>
        <v>62.027377806038388</v>
      </c>
    </row>
    <row r="4" spans="1:5" x14ac:dyDescent="0.2">
      <c r="A4" s="4" t="s">
        <v>32</v>
      </c>
      <c r="B4" s="6">
        <v>345</v>
      </c>
      <c r="C4" s="6">
        <f>IF(48202.58&lt;&gt;0, (B4/48202.58)*100, 0)</f>
        <v>0.71572932403203304</v>
      </c>
      <c r="D4" s="6">
        <v>3202.5</v>
      </c>
      <c r="E4" s="6">
        <f>IF(417699.65&lt;&gt;0, (D4/417699.65)*100, 0)</f>
        <v>0.76669922993710904</v>
      </c>
    </row>
    <row r="5" spans="1:5" x14ac:dyDescent="0.2">
      <c r="A5" s="4" t="s">
        <v>33</v>
      </c>
      <c r="B5" s="6">
        <v>1750</v>
      </c>
      <c r="C5" s="6">
        <f>IF(48202.58&lt;&gt;0, (B5/48202.58)*100, 0)</f>
        <v>3.6305110639306024</v>
      </c>
      <c r="D5" s="6">
        <v>15610</v>
      </c>
      <c r="E5" s="6">
        <f>IF(417699.65&lt;&gt;0, (D5/417699.65)*100, 0)</f>
        <v>3.7371350442836135</v>
      </c>
    </row>
    <row r="6" spans="1:5" x14ac:dyDescent="0.2">
      <c r="A6" s="4" t="s">
        <v>34</v>
      </c>
      <c r="B6" s="6">
        <v>0.45</v>
      </c>
      <c r="C6" s="6">
        <f>IF(48202.58&lt;&gt;0, (B6/48202.58)*100, 0)</f>
        <v>9.3355998786786925E-4</v>
      </c>
      <c r="D6" s="6">
        <v>3.99</v>
      </c>
      <c r="E6" s="6">
        <f>IF(417699.65&lt;&gt;0, (D6/417699.65)*100, 0)</f>
        <v>9.5523182746262768E-4</v>
      </c>
    </row>
    <row r="7" spans="1:5" x14ac:dyDescent="0.2">
      <c r="A7" s="4" t="s">
        <v>35</v>
      </c>
      <c r="B7" s="6">
        <v>0</v>
      </c>
      <c r="C7" s="6">
        <f>IF(48202.58&lt;&gt;0, (B7/48202.58)*100, 0)</f>
        <v>0</v>
      </c>
      <c r="D7" s="6">
        <v>0</v>
      </c>
      <c r="E7" s="6">
        <f>IF(417699.65&lt;&gt;0, (D7/417699.65)*100, 0)</f>
        <v>0</v>
      </c>
    </row>
    <row r="8" spans="1:5" x14ac:dyDescent="0.2">
      <c r="A8" s="4" t="s">
        <v>36</v>
      </c>
      <c r="B8" s="6">
        <v>0</v>
      </c>
      <c r="C8" s="6">
        <f>IF(48202.58&lt;&gt;0, (B8/48202.58)*100, 0)</f>
        <v>0</v>
      </c>
      <c r="D8" s="6">
        <v>0</v>
      </c>
      <c r="E8" s="6">
        <f>IF(417699.65&lt;&gt;0, (D8/417699.65)*100, 0)</f>
        <v>0</v>
      </c>
    </row>
    <row r="9" spans="1:5" x14ac:dyDescent="0.2">
      <c r="A9" s="4" t="s">
        <v>37</v>
      </c>
      <c r="B9" s="6">
        <v>0</v>
      </c>
      <c r="C9" s="6">
        <f>IF(48202.58&lt;&gt;0, (B9/48202.58)*100, 0)</f>
        <v>0</v>
      </c>
      <c r="D9" s="6">
        <v>0</v>
      </c>
      <c r="E9" s="6">
        <f>IF(417699.65&lt;&gt;0, (D9/417699.65)*100, 0)</f>
        <v>0</v>
      </c>
    </row>
    <row r="10" spans="1:5" x14ac:dyDescent="0.2">
      <c r="A10" s="4" t="s">
        <v>38</v>
      </c>
      <c r="B10" s="6">
        <v>0</v>
      </c>
      <c r="C10" s="6">
        <f>IF(48202.58&lt;&gt;0, (B10/48202.58)*100, 0)</f>
        <v>0</v>
      </c>
      <c r="D10" s="6">
        <v>0</v>
      </c>
      <c r="E10" s="6">
        <f>IF(417699.65&lt;&gt;0, (D10/417699.65)*100, 0)</f>
        <v>0</v>
      </c>
    </row>
    <row r="11" spans="1:5" x14ac:dyDescent="0.2">
      <c r="A11" s="4" t="s">
        <v>39</v>
      </c>
      <c r="B11" s="6">
        <v>310.82</v>
      </c>
      <c r="C11" s="6">
        <f>IF(48202.58&lt;&gt;0, (B11/48202.58)*100, 0)</f>
        <v>0.64482025650909147</v>
      </c>
      <c r="D11" s="6">
        <v>310.82</v>
      </c>
      <c r="E11" s="6">
        <f>IF(417699.65&lt;&gt;0, (D11/417699.65)*100, 0)</f>
        <v>7.4412319952865652E-2</v>
      </c>
    </row>
    <row r="12" spans="1:5" x14ac:dyDescent="0.2">
      <c r="A12" s="4" t="s">
        <v>40</v>
      </c>
      <c r="B12" s="6">
        <v>0</v>
      </c>
      <c r="C12" s="6">
        <f>IF(48202.58&lt;&gt;0, (B12/48202.58)*100, 0)</f>
        <v>0</v>
      </c>
      <c r="D12" s="6">
        <v>0</v>
      </c>
      <c r="E12" s="6">
        <f>IF(417699.65&lt;&gt;0, (D12/417699.65)*100, 0)</f>
        <v>0</v>
      </c>
    </row>
    <row r="13" spans="1:5" x14ac:dyDescent="0.2">
      <c r="A13" s="4" t="s">
        <v>41</v>
      </c>
      <c r="B13" s="6">
        <v>0</v>
      </c>
      <c r="C13" s="6">
        <f>IF(48202.58&lt;&gt;0, (B13/48202.58)*100, 0)</f>
        <v>0</v>
      </c>
      <c r="D13" s="6">
        <v>0</v>
      </c>
      <c r="E13" s="6">
        <f>IF(417699.65&lt;&gt;0, (D13/417699.65)*100, 0)</f>
        <v>0</v>
      </c>
    </row>
    <row r="14" spans="1:5" x14ac:dyDescent="0.2">
      <c r="A14" s="4" t="s">
        <v>42</v>
      </c>
      <c r="B14" s="6">
        <v>15725.11</v>
      </c>
      <c r="C14" s="6">
        <f>IF(48202.58&lt;&gt;0, (B14/48202.58)*100, 0)</f>
        <v>32.622963335157579</v>
      </c>
      <c r="D14" s="6">
        <v>139484.20000000001</v>
      </c>
      <c r="E14" s="6">
        <f>IF(417699.65&lt;&gt;0, (D14/417699.65)*100, 0)</f>
        <v>33.393420367960566</v>
      </c>
    </row>
    <row r="15" spans="1:5" x14ac:dyDescent="0.2">
      <c r="A15" s="4" t="s">
        <v>43</v>
      </c>
      <c r="B15" s="6">
        <v>0</v>
      </c>
      <c r="C15" s="6">
        <f>IF(48202.58&lt;&gt;0, (B15/48202.58)*100, 0)</f>
        <v>0</v>
      </c>
      <c r="D15" s="6">
        <v>0</v>
      </c>
      <c r="E15" s="6">
        <f>IF(417699.65&lt;&gt;0, (D15/417699.65)*100, 0)</f>
        <v>0</v>
      </c>
    </row>
    <row r="16" spans="1:5" x14ac:dyDescent="0.2">
      <c r="A16" s="4" t="s">
        <v>44</v>
      </c>
      <c r="B16" s="6">
        <v>0</v>
      </c>
      <c r="C16" s="6">
        <f>IF(48202.58&lt;&gt;0, (B16/48202.58)*100, 0)</f>
        <v>0</v>
      </c>
      <c r="D16" s="6">
        <v>0</v>
      </c>
      <c r="E16" s="6">
        <f>IF(417699.65&lt;&gt;0, (D16/417699.65)*100, 0)</f>
        <v>0</v>
      </c>
    </row>
    <row r="17" spans="1:5" x14ac:dyDescent="0.2">
      <c r="A17" s="4" t="s">
        <v>45</v>
      </c>
      <c r="B17" s="6">
        <v>0</v>
      </c>
      <c r="C17" s="6">
        <f>IF(48202.58&lt;&gt;0, (B17/48202.58)*100, 0)</f>
        <v>0</v>
      </c>
      <c r="D17" s="6">
        <v>0</v>
      </c>
      <c r="E17" s="6">
        <f>IF(417699.65&lt;&gt;0, (D17/417699.65)*100, 0)</f>
        <v>0</v>
      </c>
    </row>
    <row r="18" spans="1:5" x14ac:dyDescent="0.2">
      <c r="A18" s="4" t="s">
        <v>46</v>
      </c>
      <c r="B18" s="6">
        <v>0</v>
      </c>
      <c r="C18" s="6">
        <f>IF(48202.58&lt;&gt;0, (B18/48202.58)*100, 0)</f>
        <v>0</v>
      </c>
      <c r="D18" s="6">
        <v>0</v>
      </c>
      <c r="E18" s="6">
        <f>IF(417699.65&lt;&gt;0, (D18/417699.65)*100, 0)</f>
        <v>0</v>
      </c>
    </row>
    <row r="19" spans="1:5" x14ac:dyDescent="0.2">
      <c r="A19" s="4" t="s">
        <v>47</v>
      </c>
      <c r="B19" s="6">
        <v>0</v>
      </c>
      <c r="C19" s="6">
        <f>IF(48202.58&lt;&gt;0, (B19/48202.58)*100, 0)</f>
        <v>0</v>
      </c>
      <c r="D19" s="6">
        <v>0</v>
      </c>
      <c r="E19" s="6">
        <f>IF(417699.65&lt;&gt;0, (D19/417699.65)*100, 0)</f>
        <v>0</v>
      </c>
    </row>
    <row r="20" spans="1:5" x14ac:dyDescent="0.2">
      <c r="A20" s="4" t="s">
        <v>48</v>
      </c>
      <c r="B20" s="6">
        <v>0</v>
      </c>
      <c r="C20" s="6">
        <f>IF(48202.58&lt;&gt;0, (B20/48202.58)*100, 0)</f>
        <v>0</v>
      </c>
      <c r="D20" s="6">
        <v>0</v>
      </c>
      <c r="E20" s="6">
        <f>IF(417699.65&lt;&gt;0, (D20/417699.65)*100, 0)</f>
        <v>0</v>
      </c>
    </row>
    <row r="21" spans="1:5" x14ac:dyDescent="0.2">
      <c r="A21" s="4" t="s">
        <v>49</v>
      </c>
      <c r="B21" s="6">
        <v>0</v>
      </c>
      <c r="C21" s="6">
        <f>IF(48202.58&lt;&gt;0, (B21/48202.58)*100, 0)</f>
        <v>0</v>
      </c>
      <c r="D21" s="6">
        <v>0</v>
      </c>
      <c r="E21" s="6">
        <f>IF(417699.65&lt;&gt;0, (D21/417699.65)*100, 0)</f>
        <v>0</v>
      </c>
    </row>
    <row r="22" spans="1:5" x14ac:dyDescent="0.2">
      <c r="A22" s="4" t="s">
        <v>50</v>
      </c>
      <c r="B22" s="6">
        <v>0</v>
      </c>
      <c r="C22" s="6">
        <f>IF(48202.58&lt;&gt;0, (B22/48202.58)*100, 0)</f>
        <v>0</v>
      </c>
      <c r="D22" s="6">
        <v>0</v>
      </c>
      <c r="E22" s="6">
        <f>IF(417699.65&lt;&gt;0, (D22/417699.65)*100, 0)</f>
        <v>0</v>
      </c>
    </row>
    <row r="23" spans="1:5" x14ac:dyDescent="0.2">
      <c r="A23" s="4" t="s">
        <v>51</v>
      </c>
      <c r="B23" s="6">
        <v>0</v>
      </c>
      <c r="C23" s="6">
        <f>IF(48202.58&lt;&gt;0, (B23/48202.58)*100, 0)</f>
        <v>0</v>
      </c>
      <c r="D23" s="6">
        <v>0</v>
      </c>
      <c r="E23" s="6">
        <f>IF(417699.65&lt;&gt;0, (D23/417699.65)*100, 0)</f>
        <v>0</v>
      </c>
    </row>
    <row r="24" spans="1:5" customFormat="1" ht="15" x14ac:dyDescent="0.25">
      <c r="A24" s="7"/>
      <c r="B24" s="10"/>
      <c r="C24" s="9"/>
      <c r="D24" s="10"/>
      <c r="E24" s="9"/>
    </row>
    <row r="25" spans="1:5" x14ac:dyDescent="0.2">
      <c r="A25" s="4" t="s">
        <v>52</v>
      </c>
      <c r="B25" s="6">
        <f>ROUND(SUBTOTAL(9, B2:B24), 5)</f>
        <v>48202.58</v>
      </c>
      <c r="C25" s="6">
        <f>ROUND(SUBTOTAL(9, C2:C24), 5)</f>
        <v>100</v>
      </c>
      <c r="D25" s="6">
        <f>ROUND(SUBTOTAL(9, D2:D24), 5)</f>
        <v>417699.65</v>
      </c>
      <c r="E25" s="6">
        <f>ROUND(SUBTOTAL(9, E2:E24), 5)</f>
        <v>100</v>
      </c>
    </row>
    <row r="26" spans="1:5" customFormat="1" ht="15" x14ac:dyDescent="0.25">
      <c r="A26" s="7"/>
      <c r="B26" s="10"/>
      <c r="C26" s="9"/>
      <c r="D26" s="10"/>
      <c r="E26" s="9"/>
    </row>
    <row r="27" spans="1:5" x14ac:dyDescent="0.2">
      <c r="A27" s="3" t="s">
        <v>1</v>
      </c>
    </row>
    <row r="28" spans="1:5" x14ac:dyDescent="0.2">
      <c r="A28" s="4" t="s">
        <v>53</v>
      </c>
    </row>
    <row r="29" spans="1:5" customFormat="1" ht="15" x14ac:dyDescent="0.25">
      <c r="A29" s="7"/>
      <c r="B29" s="10"/>
      <c r="C29" s="9"/>
      <c r="D29" s="10"/>
      <c r="E29" s="9"/>
    </row>
    <row r="30" spans="1:5" x14ac:dyDescent="0.2">
      <c r="A30" s="4" t="s">
        <v>54</v>
      </c>
      <c r="B30" s="6">
        <f>ROUND(SUBTOTAL(9, B27:B29), 5)</f>
        <v>0</v>
      </c>
      <c r="C30" s="6">
        <f>ROUND(SUBTOTAL(9, C27:C29), 5)</f>
        <v>0</v>
      </c>
      <c r="D30" s="6">
        <f>ROUND(SUBTOTAL(9, D27:D29), 5)</f>
        <v>0</v>
      </c>
      <c r="E30" s="6">
        <f>ROUND(SUBTOTAL(9, E27:E29), 5)</f>
        <v>0</v>
      </c>
    </row>
    <row r="31" spans="1:5" customFormat="1" ht="15" x14ac:dyDescent="0.25">
      <c r="A31" s="7"/>
      <c r="B31" s="10"/>
      <c r="C31" s="9"/>
      <c r="D31" s="10"/>
      <c r="E31" s="9"/>
    </row>
    <row r="32" spans="1:5" x14ac:dyDescent="0.2">
      <c r="A32" s="4" t="s">
        <v>55</v>
      </c>
      <c r="B32" s="6">
        <f>-(ROUND(-B25+B30, 5))</f>
        <v>48202.58</v>
      </c>
      <c r="C32" s="6">
        <f>-(ROUND(-C25+C30, 5))</f>
        <v>100</v>
      </c>
      <c r="D32" s="6">
        <f>-(ROUND(-D25+D30, 5))</f>
        <v>417699.65</v>
      </c>
      <c r="E32" s="6">
        <f>-(ROUND(-E25+E30, 5))</f>
        <v>100</v>
      </c>
    </row>
    <row r="33" spans="1:5" customFormat="1" ht="15" x14ac:dyDescent="0.25">
      <c r="A33" s="7"/>
      <c r="B33" s="10"/>
      <c r="C33" s="9"/>
      <c r="D33" s="10"/>
      <c r="E33" s="9"/>
    </row>
    <row r="34" spans="1:5" x14ac:dyDescent="0.2">
      <c r="A34" s="4" t="s">
        <v>56</v>
      </c>
    </row>
    <row r="35" spans="1:5" x14ac:dyDescent="0.2">
      <c r="A35" s="4" t="s">
        <v>57</v>
      </c>
      <c r="B35" s="6">
        <v>0</v>
      </c>
      <c r="C35" s="6">
        <f>IF(48202.58&lt;&gt;0, (B35/48202.58)*100, 0)</f>
        <v>0</v>
      </c>
      <c r="D35" s="6">
        <v>0</v>
      </c>
      <c r="E35" s="6">
        <f>IF(417699.65&lt;&gt;0, (D35/417699.65)*100, 0)</f>
        <v>0</v>
      </c>
    </row>
    <row r="36" spans="1:5" x14ac:dyDescent="0.2">
      <c r="A36" s="4" t="s">
        <v>58</v>
      </c>
      <c r="B36" s="6">
        <v>0</v>
      </c>
      <c r="C36" s="6">
        <f>IF(48202.58&lt;&gt;0, (B36/48202.58)*100, 0)</f>
        <v>0</v>
      </c>
      <c r="D36" s="6">
        <v>0</v>
      </c>
      <c r="E36" s="6">
        <f>IF(417699.65&lt;&gt;0, (D36/417699.65)*100, 0)</f>
        <v>0</v>
      </c>
    </row>
    <row r="37" spans="1:5" x14ac:dyDescent="0.2">
      <c r="A37" s="4" t="s">
        <v>59</v>
      </c>
      <c r="B37" s="6">
        <v>25</v>
      </c>
      <c r="C37" s="6">
        <f>IF(48202.58&lt;&gt;0, (B37/48202.58)*100, 0)</f>
        <v>5.1864443770437182E-2</v>
      </c>
      <c r="D37" s="6">
        <v>925</v>
      </c>
      <c r="E37" s="6">
        <f>IF(417699.65&lt;&gt;0, (D37/417699.65)*100, 0)</f>
        <v>0.22145098756965681</v>
      </c>
    </row>
    <row r="38" spans="1:5" x14ac:dyDescent="0.2">
      <c r="A38" s="4" t="s">
        <v>60</v>
      </c>
      <c r="B38" s="6">
        <v>0</v>
      </c>
      <c r="C38" s="6">
        <f>IF(48202.58&lt;&gt;0, (B38/48202.58)*100, 0)</f>
        <v>0</v>
      </c>
      <c r="D38" s="6">
        <v>0</v>
      </c>
      <c r="E38" s="6">
        <f>IF(417699.65&lt;&gt;0, (D38/417699.65)*100, 0)</f>
        <v>0</v>
      </c>
    </row>
    <row r="39" spans="1:5" x14ac:dyDescent="0.2">
      <c r="A39" s="4" t="s">
        <v>61</v>
      </c>
      <c r="B39" s="6">
        <v>0</v>
      </c>
      <c r="C39" s="6">
        <f>IF(48202.58&lt;&gt;0, (B39/48202.58)*100, 0)</f>
        <v>0</v>
      </c>
      <c r="D39" s="6">
        <v>0</v>
      </c>
      <c r="E39" s="6">
        <f>IF(417699.65&lt;&gt;0, (D39/417699.65)*100, 0)</f>
        <v>0</v>
      </c>
    </row>
    <row r="40" spans="1:5" x14ac:dyDescent="0.2">
      <c r="A40" s="4" t="s">
        <v>62</v>
      </c>
      <c r="B40" s="6">
        <v>0</v>
      </c>
      <c r="C40" s="6">
        <f>IF(48202.58&lt;&gt;0, (B40/48202.58)*100, 0)</f>
        <v>0</v>
      </c>
      <c r="D40" s="6">
        <v>0</v>
      </c>
      <c r="E40" s="6">
        <f>IF(417699.65&lt;&gt;0, (D40/417699.65)*100, 0)</f>
        <v>0</v>
      </c>
    </row>
    <row r="41" spans="1:5" x14ac:dyDescent="0.2">
      <c r="A41" s="4" t="s">
        <v>63</v>
      </c>
      <c r="B41" s="6">
        <v>0</v>
      </c>
      <c r="C41" s="6">
        <f>IF(48202.58&lt;&gt;0, (B41/48202.58)*100, 0)</f>
        <v>0</v>
      </c>
      <c r="D41" s="6">
        <v>0</v>
      </c>
      <c r="E41" s="6">
        <f>IF(417699.65&lt;&gt;0, (D41/417699.65)*100, 0)</f>
        <v>0</v>
      </c>
    </row>
    <row r="42" spans="1:5" x14ac:dyDescent="0.2">
      <c r="A42" s="4" t="s">
        <v>64</v>
      </c>
      <c r="B42" s="6">
        <v>0</v>
      </c>
      <c r="C42" s="6">
        <f>IF(48202.58&lt;&gt;0, (B42/48202.58)*100, 0)</f>
        <v>0</v>
      </c>
      <c r="D42" s="6">
        <v>0</v>
      </c>
      <c r="E42" s="6">
        <f>IF(417699.65&lt;&gt;0, (D42/417699.65)*100, 0)</f>
        <v>0</v>
      </c>
    </row>
    <row r="43" spans="1:5" x14ac:dyDescent="0.2">
      <c r="A43" s="4" t="s">
        <v>65</v>
      </c>
      <c r="B43" s="6">
        <v>0</v>
      </c>
      <c r="C43" s="6">
        <f>IF(48202.58&lt;&gt;0, (B43/48202.58)*100, 0)</f>
        <v>0</v>
      </c>
      <c r="D43" s="6">
        <v>0</v>
      </c>
      <c r="E43" s="6">
        <f>IF(417699.65&lt;&gt;0, (D43/417699.65)*100, 0)</f>
        <v>0</v>
      </c>
    </row>
    <row r="44" spans="1:5" x14ac:dyDescent="0.2">
      <c r="A44" s="4" t="s">
        <v>66</v>
      </c>
      <c r="B44" s="6">
        <v>0</v>
      </c>
      <c r="C44" s="6">
        <f>IF(48202.58&lt;&gt;0, (B44/48202.58)*100, 0)</f>
        <v>0</v>
      </c>
      <c r="D44" s="6">
        <v>0</v>
      </c>
      <c r="E44" s="6">
        <f>IF(417699.65&lt;&gt;0, (D44/417699.65)*100, 0)</f>
        <v>0</v>
      </c>
    </row>
    <row r="45" spans="1:5" x14ac:dyDescent="0.2">
      <c r="A45" s="4" t="s">
        <v>67</v>
      </c>
      <c r="B45" s="6">
        <v>0</v>
      </c>
      <c r="C45" s="6">
        <f>IF(48202.58&lt;&gt;0, (B45/48202.58)*100, 0)</f>
        <v>0</v>
      </c>
      <c r="D45" s="6">
        <v>0</v>
      </c>
      <c r="E45" s="6">
        <f>IF(417699.65&lt;&gt;0, (D45/417699.65)*100, 0)</f>
        <v>0</v>
      </c>
    </row>
    <row r="46" spans="1:5" x14ac:dyDescent="0.2">
      <c r="A46" s="4" t="s">
        <v>68</v>
      </c>
      <c r="B46" s="6">
        <v>0</v>
      </c>
      <c r="C46" s="6">
        <f>IF(48202.58&lt;&gt;0, (B46/48202.58)*100, 0)</f>
        <v>0</v>
      </c>
      <c r="D46" s="6">
        <v>0</v>
      </c>
      <c r="E46" s="6">
        <f>IF(417699.65&lt;&gt;0, (D46/417699.65)*100, 0)</f>
        <v>0</v>
      </c>
    </row>
    <row r="47" spans="1:5" x14ac:dyDescent="0.2">
      <c r="A47" s="4" t="s">
        <v>69</v>
      </c>
      <c r="B47" s="6">
        <v>0</v>
      </c>
      <c r="C47" s="6">
        <f>IF(48202.58&lt;&gt;0, (B47/48202.58)*100, 0)</f>
        <v>0</v>
      </c>
      <c r="D47" s="6">
        <v>0</v>
      </c>
      <c r="E47" s="6">
        <f>IF(417699.65&lt;&gt;0, (D47/417699.65)*100, 0)</f>
        <v>0</v>
      </c>
    </row>
    <row r="48" spans="1:5" x14ac:dyDescent="0.2">
      <c r="A48" s="4" t="s">
        <v>70</v>
      </c>
      <c r="B48" s="6">
        <v>500</v>
      </c>
      <c r="C48" s="6">
        <f>IF(48202.58&lt;&gt;0, (B48/48202.58)*100, 0)</f>
        <v>1.0372888754087437</v>
      </c>
      <c r="D48" s="6">
        <v>4500</v>
      </c>
      <c r="E48" s="6">
        <f>IF(417699.65&lt;&gt;0, (D48/417699.65)*100, 0)</f>
        <v>1.0773291287172493</v>
      </c>
    </row>
    <row r="49" spans="1:5" x14ac:dyDescent="0.2">
      <c r="A49" s="4" t="s">
        <v>71</v>
      </c>
      <c r="B49" s="6">
        <v>0</v>
      </c>
      <c r="C49" s="6">
        <f>IF(48202.58&lt;&gt;0, (B49/48202.58)*100, 0)</f>
        <v>0</v>
      </c>
      <c r="D49" s="6">
        <v>0</v>
      </c>
      <c r="E49" s="6">
        <f>IF(417699.65&lt;&gt;0, (D49/417699.65)*100, 0)</f>
        <v>0</v>
      </c>
    </row>
    <row r="50" spans="1:5" x14ac:dyDescent="0.2">
      <c r="A50" s="4" t="s">
        <v>72</v>
      </c>
      <c r="B50" s="6">
        <v>0</v>
      </c>
      <c r="C50" s="6">
        <f>IF(48202.58&lt;&gt;0, (B50/48202.58)*100, 0)</f>
        <v>0</v>
      </c>
      <c r="D50" s="6">
        <v>0</v>
      </c>
      <c r="E50" s="6">
        <f>IF(417699.65&lt;&gt;0, (D50/417699.65)*100, 0)</f>
        <v>0</v>
      </c>
    </row>
    <row r="51" spans="1:5" x14ac:dyDescent="0.2">
      <c r="A51" s="4" t="s">
        <v>73</v>
      </c>
      <c r="B51" s="6">
        <v>0</v>
      </c>
      <c r="C51" s="6">
        <f>IF(48202.58&lt;&gt;0, (B51/48202.58)*100, 0)</f>
        <v>0</v>
      </c>
      <c r="D51" s="6">
        <v>0</v>
      </c>
      <c r="E51" s="6">
        <f>IF(417699.65&lt;&gt;0, (D51/417699.65)*100, 0)</f>
        <v>0</v>
      </c>
    </row>
    <row r="52" spans="1:5" x14ac:dyDescent="0.2">
      <c r="A52" s="4" t="s">
        <v>74</v>
      </c>
      <c r="B52" s="6">
        <v>0</v>
      </c>
      <c r="C52" s="6">
        <f>IF(48202.58&lt;&gt;0, (B52/48202.58)*100, 0)</f>
        <v>0</v>
      </c>
      <c r="D52" s="6">
        <v>0</v>
      </c>
      <c r="E52" s="6">
        <f>IF(417699.65&lt;&gt;0, (D52/417699.65)*100, 0)</f>
        <v>0</v>
      </c>
    </row>
    <row r="53" spans="1:5" x14ac:dyDescent="0.2">
      <c r="A53" s="4" t="s">
        <v>75</v>
      </c>
      <c r="B53" s="6">
        <v>29312.7</v>
      </c>
      <c r="C53" s="6">
        <f>IF(48202.58&lt;&gt;0, (B53/48202.58)*100, 0)</f>
        <v>60.811475236387757</v>
      </c>
      <c r="D53" s="6">
        <v>249741.35</v>
      </c>
      <c r="E53" s="6">
        <f>IF(417699.65&lt;&gt;0, (D53/417699.65)*100, 0)</f>
        <v>59.789695777815467</v>
      </c>
    </row>
    <row r="54" spans="1:5" x14ac:dyDescent="0.2">
      <c r="A54" s="4" t="s">
        <v>76</v>
      </c>
      <c r="B54" s="6">
        <v>124</v>
      </c>
      <c r="C54" s="6">
        <f>IF(48202.58&lt;&gt;0, (B54/48202.58)*100, 0)</f>
        <v>0.25724764110136844</v>
      </c>
      <c r="D54" s="6">
        <v>1209</v>
      </c>
      <c r="E54" s="6">
        <f>IF(417699.65&lt;&gt;0, (D54/417699.65)*100, 0)</f>
        <v>0.28944242591536762</v>
      </c>
    </row>
    <row r="55" spans="1:5" x14ac:dyDescent="0.2">
      <c r="A55" s="4" t="s">
        <v>77</v>
      </c>
      <c r="B55" s="6">
        <v>0</v>
      </c>
      <c r="C55" s="6">
        <f>IF(48202.58&lt;&gt;0, (B55/48202.58)*100, 0)</f>
        <v>0</v>
      </c>
      <c r="D55" s="6">
        <v>0</v>
      </c>
      <c r="E55" s="6">
        <f>IF(417699.65&lt;&gt;0, (D55/417699.65)*100, 0)</f>
        <v>0</v>
      </c>
    </row>
    <row r="56" spans="1:5" x14ac:dyDescent="0.2">
      <c r="A56" s="4" t="s">
        <v>74</v>
      </c>
      <c r="B56" s="6">
        <v>182.31</v>
      </c>
      <c r="C56" s="6">
        <f>IF(48202.58&lt;&gt;0, (B56/48202.58)*100, 0)</f>
        <v>0.3782162697515361</v>
      </c>
      <c r="D56" s="6">
        <v>182.31</v>
      </c>
      <c r="E56" s="6">
        <f>IF(417699.65&lt;&gt;0, (D56/417699.65)*100, 0)</f>
        <v>4.3646194101431494E-2</v>
      </c>
    </row>
    <row r="57" spans="1:5" x14ac:dyDescent="0.2">
      <c r="A57" s="4" t="s">
        <v>78</v>
      </c>
      <c r="B57" s="6">
        <v>0</v>
      </c>
      <c r="C57" s="6">
        <f>IF(48202.58&lt;&gt;0, (B57/48202.58)*100, 0)</f>
        <v>0</v>
      </c>
      <c r="D57" s="6">
        <v>0</v>
      </c>
      <c r="E57" s="6">
        <f>IF(417699.65&lt;&gt;0, (D57/417699.65)*100, 0)</f>
        <v>0</v>
      </c>
    </row>
    <row r="58" spans="1:5" x14ac:dyDescent="0.2">
      <c r="A58" s="4" t="s">
        <v>79</v>
      </c>
      <c r="B58" s="6">
        <v>0</v>
      </c>
      <c r="C58" s="6">
        <f>IF(48202.58&lt;&gt;0, (B58/48202.58)*100, 0)</f>
        <v>0</v>
      </c>
      <c r="D58" s="6">
        <v>0</v>
      </c>
      <c r="E58" s="6">
        <f>IF(417699.65&lt;&gt;0, (D58/417699.65)*100, 0)</f>
        <v>0</v>
      </c>
    </row>
    <row r="59" spans="1:5" x14ac:dyDescent="0.2">
      <c r="A59" s="4" t="s">
        <v>80</v>
      </c>
      <c r="B59" s="6">
        <v>0</v>
      </c>
      <c r="C59" s="6">
        <f>IF(48202.58&lt;&gt;0, (B59/48202.58)*100, 0)</f>
        <v>0</v>
      </c>
      <c r="D59" s="6">
        <v>0</v>
      </c>
      <c r="E59" s="6">
        <f>IF(417699.65&lt;&gt;0, (D59/417699.65)*100, 0)</f>
        <v>0</v>
      </c>
    </row>
    <row r="60" spans="1:5" x14ac:dyDescent="0.2">
      <c r="A60" s="4" t="s">
        <v>81</v>
      </c>
      <c r="B60" s="6">
        <v>0</v>
      </c>
      <c r="C60" s="6">
        <f>IF(48202.58&lt;&gt;0, (B60/48202.58)*100, 0)</f>
        <v>0</v>
      </c>
      <c r="D60" s="6">
        <v>0</v>
      </c>
      <c r="E60" s="6">
        <f>IF(417699.65&lt;&gt;0, (D60/417699.65)*100, 0)</f>
        <v>0</v>
      </c>
    </row>
    <row r="61" spans="1:5" x14ac:dyDescent="0.2">
      <c r="A61" s="4" t="s">
        <v>82</v>
      </c>
      <c r="B61" s="6">
        <v>0</v>
      </c>
      <c r="C61" s="6">
        <f>IF(48202.58&lt;&gt;0, (B61/48202.58)*100, 0)</f>
        <v>0</v>
      </c>
      <c r="D61" s="6">
        <v>69.42</v>
      </c>
      <c r="E61" s="6">
        <f>IF(417699.65&lt;&gt;0, (D61/417699.65)*100, 0)</f>
        <v>1.6619597359011432E-2</v>
      </c>
    </row>
    <row r="62" spans="1:5" x14ac:dyDescent="0.2">
      <c r="A62" s="4" t="s">
        <v>83</v>
      </c>
      <c r="B62" s="6">
        <v>0</v>
      </c>
      <c r="C62" s="6">
        <f>IF(48202.58&lt;&gt;0, (B62/48202.58)*100, 0)</f>
        <v>0</v>
      </c>
      <c r="D62" s="6">
        <v>0</v>
      </c>
      <c r="E62" s="6">
        <f>IF(417699.65&lt;&gt;0, (D62/417699.65)*100, 0)</f>
        <v>0</v>
      </c>
    </row>
    <row r="63" spans="1:5" x14ac:dyDescent="0.2">
      <c r="A63" s="4" t="s">
        <v>18</v>
      </c>
      <c r="B63" s="6">
        <v>0</v>
      </c>
      <c r="C63" s="6">
        <f>IF(48202.58&lt;&gt;0, (B63/48202.58)*100, 0)</f>
        <v>0</v>
      </c>
      <c r="D63" s="6">
        <v>0</v>
      </c>
      <c r="E63" s="6">
        <f>IF(417699.65&lt;&gt;0, (D63/417699.65)*100, 0)</f>
        <v>0</v>
      </c>
    </row>
    <row r="64" spans="1:5" x14ac:dyDescent="0.2">
      <c r="A64" s="4" t="s">
        <v>84</v>
      </c>
      <c r="B64" s="6">
        <v>0</v>
      </c>
      <c r="C64" s="6">
        <f>IF(48202.58&lt;&gt;0, (B64/48202.58)*100, 0)</f>
        <v>0</v>
      </c>
      <c r="D64" s="6">
        <v>0</v>
      </c>
      <c r="E64" s="6">
        <f>IF(417699.65&lt;&gt;0, (D64/417699.65)*100, 0)</f>
        <v>0</v>
      </c>
    </row>
    <row r="65" spans="1:5" x14ac:dyDescent="0.2">
      <c r="A65" s="4" t="s">
        <v>85</v>
      </c>
      <c r="B65" s="6">
        <v>0</v>
      </c>
      <c r="C65" s="6">
        <f>IF(48202.58&lt;&gt;0, (B65/48202.58)*100, 0)</f>
        <v>0</v>
      </c>
      <c r="D65" s="6">
        <v>0</v>
      </c>
      <c r="E65" s="6">
        <f>IF(417699.65&lt;&gt;0, (D65/417699.65)*100, 0)</f>
        <v>0</v>
      </c>
    </row>
    <row r="66" spans="1:5" x14ac:dyDescent="0.2">
      <c r="A66" s="4" t="s">
        <v>86</v>
      </c>
      <c r="B66" s="6">
        <v>0</v>
      </c>
      <c r="C66" s="6">
        <f>IF(48202.58&lt;&gt;0, (B66/48202.58)*100, 0)</f>
        <v>0</v>
      </c>
      <c r="D66" s="6">
        <v>0</v>
      </c>
      <c r="E66" s="6">
        <f>IF(417699.65&lt;&gt;0, (D66/417699.65)*100, 0)</f>
        <v>0</v>
      </c>
    </row>
    <row r="67" spans="1:5" x14ac:dyDescent="0.2">
      <c r="A67" s="4" t="s">
        <v>87</v>
      </c>
      <c r="B67" s="6">
        <v>0</v>
      </c>
      <c r="C67" s="6">
        <f>IF(48202.58&lt;&gt;0, (B67/48202.58)*100, 0)</f>
        <v>0</v>
      </c>
      <c r="D67" s="6">
        <v>0</v>
      </c>
      <c r="E67" s="6">
        <f>IF(417699.65&lt;&gt;0, (D67/417699.65)*100, 0)</f>
        <v>0</v>
      </c>
    </row>
    <row r="68" spans="1:5" x14ac:dyDescent="0.2">
      <c r="A68" s="4" t="s">
        <v>88</v>
      </c>
      <c r="B68" s="6">
        <v>0</v>
      </c>
      <c r="C68" s="6">
        <f>IF(48202.58&lt;&gt;0, (B68/48202.58)*100, 0)</f>
        <v>0</v>
      </c>
      <c r="D68" s="6">
        <v>0</v>
      </c>
      <c r="E68" s="6">
        <f>IF(417699.65&lt;&gt;0, (D68/417699.65)*100, 0)</f>
        <v>0</v>
      </c>
    </row>
    <row r="69" spans="1:5" x14ac:dyDescent="0.2">
      <c r="A69" s="4" t="s">
        <v>89</v>
      </c>
      <c r="B69" s="6">
        <v>0</v>
      </c>
      <c r="C69" s="6">
        <f>IF(48202.58&lt;&gt;0, (B69/48202.58)*100, 0)</f>
        <v>0</v>
      </c>
      <c r="D69" s="6">
        <v>0</v>
      </c>
      <c r="E69" s="6">
        <f>IF(417699.65&lt;&gt;0, (D69/417699.65)*100, 0)</f>
        <v>0</v>
      </c>
    </row>
    <row r="70" spans="1:5" x14ac:dyDescent="0.2">
      <c r="A70" s="4" t="s">
        <v>90</v>
      </c>
      <c r="B70" s="6">
        <v>0</v>
      </c>
      <c r="C70" s="6">
        <f>IF(48202.58&lt;&gt;0, (B70/48202.58)*100, 0)</f>
        <v>0</v>
      </c>
      <c r="D70" s="6">
        <v>0</v>
      </c>
      <c r="E70" s="6">
        <f>IF(417699.65&lt;&gt;0, (D70/417699.65)*100, 0)</f>
        <v>0</v>
      </c>
    </row>
    <row r="71" spans="1:5" x14ac:dyDescent="0.2">
      <c r="A71" s="4" t="s">
        <v>91</v>
      </c>
      <c r="B71" s="6">
        <v>0</v>
      </c>
      <c r="C71" s="6">
        <f>IF(48202.58&lt;&gt;0, (B71/48202.58)*100, 0)</f>
        <v>0</v>
      </c>
      <c r="D71" s="6">
        <v>0</v>
      </c>
      <c r="E71" s="6">
        <f>IF(417699.65&lt;&gt;0, (D71/417699.65)*100, 0)</f>
        <v>0</v>
      </c>
    </row>
    <row r="72" spans="1:5" x14ac:dyDescent="0.2">
      <c r="A72" s="4" t="s">
        <v>92</v>
      </c>
      <c r="B72" s="6">
        <v>0</v>
      </c>
      <c r="C72" s="6">
        <f>IF(48202.58&lt;&gt;0, (B72/48202.58)*100, 0)</f>
        <v>0</v>
      </c>
      <c r="D72" s="6">
        <v>0</v>
      </c>
      <c r="E72" s="6">
        <f>IF(417699.65&lt;&gt;0, (D72/417699.65)*100, 0)</f>
        <v>0</v>
      </c>
    </row>
    <row r="73" spans="1:5" x14ac:dyDescent="0.2">
      <c r="A73" s="4" t="s">
        <v>93</v>
      </c>
      <c r="B73" s="6">
        <v>0</v>
      </c>
      <c r="C73" s="6">
        <f>IF(48202.58&lt;&gt;0, (B73/48202.58)*100, 0)</f>
        <v>0</v>
      </c>
      <c r="D73" s="6">
        <v>0</v>
      </c>
      <c r="E73" s="6">
        <f>IF(417699.65&lt;&gt;0, (D73/417699.65)*100, 0)</f>
        <v>0</v>
      </c>
    </row>
    <row r="74" spans="1:5" x14ac:dyDescent="0.2">
      <c r="A74" s="4" t="s">
        <v>94</v>
      </c>
      <c r="B74" s="6">
        <v>0</v>
      </c>
      <c r="C74" s="6">
        <f>IF(48202.58&lt;&gt;0, (B74/48202.58)*100, 0)</f>
        <v>0</v>
      </c>
      <c r="D74" s="6">
        <v>0</v>
      </c>
      <c r="E74" s="6">
        <f>IF(417699.65&lt;&gt;0, (D74/417699.65)*100, 0)</f>
        <v>0</v>
      </c>
    </row>
    <row r="75" spans="1:5" x14ac:dyDescent="0.2">
      <c r="A75" s="4" t="s">
        <v>95</v>
      </c>
      <c r="B75" s="6">
        <v>0</v>
      </c>
      <c r="C75" s="6">
        <f>IF(48202.58&lt;&gt;0, (B75/48202.58)*100, 0)</f>
        <v>0</v>
      </c>
      <c r="D75" s="6">
        <v>0</v>
      </c>
      <c r="E75" s="6">
        <f>IF(417699.65&lt;&gt;0, (D75/417699.65)*100, 0)</f>
        <v>0</v>
      </c>
    </row>
    <row r="76" spans="1:5" x14ac:dyDescent="0.2">
      <c r="A76" s="4" t="s">
        <v>96</v>
      </c>
      <c r="B76" s="6">
        <v>0</v>
      </c>
      <c r="C76" s="6">
        <f>IF(48202.58&lt;&gt;0, (B76/48202.58)*100, 0)</f>
        <v>0</v>
      </c>
      <c r="D76" s="6">
        <v>0</v>
      </c>
      <c r="E76" s="6">
        <f>IF(417699.65&lt;&gt;0, (D76/417699.65)*100, 0)</f>
        <v>0</v>
      </c>
    </row>
    <row r="77" spans="1:5" x14ac:dyDescent="0.2">
      <c r="A77" s="4" t="s">
        <v>97</v>
      </c>
      <c r="B77" s="6">
        <v>0</v>
      </c>
      <c r="C77" s="6">
        <f>IF(48202.58&lt;&gt;0, (B77/48202.58)*100, 0)</f>
        <v>0</v>
      </c>
      <c r="D77" s="6">
        <v>0</v>
      </c>
      <c r="E77" s="6">
        <f>IF(417699.65&lt;&gt;0, (D77/417699.65)*100, 0)</f>
        <v>0</v>
      </c>
    </row>
    <row r="78" spans="1:5" x14ac:dyDescent="0.2">
      <c r="A78" s="4" t="s">
        <v>98</v>
      </c>
      <c r="B78" s="6">
        <v>0</v>
      </c>
      <c r="C78" s="6">
        <f>IF(48202.58&lt;&gt;0, (B78/48202.58)*100, 0)</f>
        <v>0</v>
      </c>
      <c r="D78" s="6">
        <v>0</v>
      </c>
      <c r="E78" s="6">
        <f>IF(417699.65&lt;&gt;0, (D78/417699.65)*100, 0)</f>
        <v>0</v>
      </c>
    </row>
    <row r="79" spans="1:5" x14ac:dyDescent="0.2">
      <c r="A79" s="4" t="s">
        <v>99</v>
      </c>
      <c r="B79" s="6">
        <v>0</v>
      </c>
      <c r="C79" s="6">
        <f>IF(48202.58&lt;&gt;0, (B79/48202.58)*100, 0)</f>
        <v>0</v>
      </c>
      <c r="D79" s="6">
        <v>0</v>
      </c>
      <c r="E79" s="6">
        <f>IF(417699.65&lt;&gt;0, (D79/417699.65)*100, 0)</f>
        <v>0</v>
      </c>
    </row>
    <row r="80" spans="1:5" x14ac:dyDescent="0.2">
      <c r="A80" s="4" t="s">
        <v>100</v>
      </c>
      <c r="B80" s="6">
        <v>0</v>
      </c>
      <c r="C80" s="6">
        <f>IF(48202.58&lt;&gt;0, (B80/48202.58)*100, 0)</f>
        <v>0</v>
      </c>
      <c r="D80" s="6">
        <v>0</v>
      </c>
      <c r="E80" s="6">
        <f>IF(417699.65&lt;&gt;0, (D80/417699.65)*100, 0)</f>
        <v>0</v>
      </c>
    </row>
    <row r="81" spans="1:5" x14ac:dyDescent="0.2">
      <c r="A81" s="4" t="s">
        <v>101</v>
      </c>
      <c r="B81" s="6">
        <v>0</v>
      </c>
      <c r="C81" s="6">
        <f>IF(48202.58&lt;&gt;0, (B81/48202.58)*100, 0)</f>
        <v>0</v>
      </c>
      <c r="D81" s="6">
        <v>0</v>
      </c>
      <c r="E81" s="6">
        <f>IF(417699.65&lt;&gt;0, (D81/417699.65)*100, 0)</f>
        <v>0</v>
      </c>
    </row>
    <row r="82" spans="1:5" x14ac:dyDescent="0.2">
      <c r="A82" s="4" t="s">
        <v>102</v>
      </c>
      <c r="B82" s="6">
        <v>0</v>
      </c>
      <c r="C82" s="6">
        <f>IF(48202.58&lt;&gt;0, (B82/48202.58)*100, 0)</f>
        <v>0</v>
      </c>
      <c r="D82" s="6">
        <v>0</v>
      </c>
      <c r="E82" s="6">
        <f>IF(417699.65&lt;&gt;0, (D82/417699.65)*100, 0)</f>
        <v>0</v>
      </c>
    </row>
    <row r="83" spans="1:5" x14ac:dyDescent="0.2">
      <c r="A83" s="4" t="s">
        <v>103</v>
      </c>
      <c r="B83" s="6">
        <v>0</v>
      </c>
      <c r="C83" s="6">
        <f>IF(48202.58&lt;&gt;0, (B83/48202.58)*100, 0)</f>
        <v>0</v>
      </c>
      <c r="D83" s="6">
        <v>0</v>
      </c>
      <c r="E83" s="6">
        <f>IF(417699.65&lt;&gt;0, (D83/417699.65)*100, 0)</f>
        <v>0</v>
      </c>
    </row>
    <row r="84" spans="1:5" x14ac:dyDescent="0.2">
      <c r="A84" s="4" t="s">
        <v>104</v>
      </c>
      <c r="B84" s="6">
        <v>0</v>
      </c>
      <c r="C84" s="6">
        <f>IF(48202.58&lt;&gt;0, (B84/48202.58)*100, 0)</f>
        <v>0</v>
      </c>
      <c r="D84" s="6">
        <v>0</v>
      </c>
      <c r="E84" s="6">
        <f>IF(417699.65&lt;&gt;0, (D84/417699.65)*100, 0)</f>
        <v>0</v>
      </c>
    </row>
    <row r="85" spans="1:5" x14ac:dyDescent="0.2">
      <c r="A85" s="4" t="s">
        <v>105</v>
      </c>
      <c r="B85" s="6">
        <v>0</v>
      </c>
      <c r="C85" s="6">
        <f>IF(48202.58&lt;&gt;0, (B85/48202.58)*100, 0)</f>
        <v>0</v>
      </c>
      <c r="D85" s="6">
        <v>0</v>
      </c>
      <c r="E85" s="6">
        <f>IF(417699.65&lt;&gt;0, (D85/417699.65)*100, 0)</f>
        <v>0</v>
      </c>
    </row>
    <row r="86" spans="1:5" x14ac:dyDescent="0.2">
      <c r="A86" s="4" t="s">
        <v>106</v>
      </c>
      <c r="B86" s="6">
        <v>0</v>
      </c>
      <c r="C86" s="6">
        <f>IF(48202.58&lt;&gt;0, (B86/48202.58)*100, 0)</f>
        <v>0</v>
      </c>
      <c r="D86" s="6">
        <v>0</v>
      </c>
      <c r="E86" s="6">
        <f>IF(417699.65&lt;&gt;0, (D86/417699.65)*100, 0)</f>
        <v>0</v>
      </c>
    </row>
    <row r="87" spans="1:5" x14ac:dyDescent="0.2">
      <c r="A87" s="4" t="s">
        <v>107</v>
      </c>
      <c r="B87" s="6">
        <v>0</v>
      </c>
      <c r="C87" s="6">
        <f>IF(48202.58&lt;&gt;0, (B87/48202.58)*100, 0)</f>
        <v>0</v>
      </c>
      <c r="D87" s="6">
        <v>0</v>
      </c>
      <c r="E87" s="6">
        <f>IF(417699.65&lt;&gt;0, (D87/417699.65)*100, 0)</f>
        <v>0</v>
      </c>
    </row>
    <row r="88" spans="1:5" x14ac:dyDescent="0.2">
      <c r="A88" s="4" t="s">
        <v>108</v>
      </c>
      <c r="B88" s="6">
        <v>0</v>
      </c>
      <c r="C88" s="6">
        <f>IF(48202.58&lt;&gt;0, (B88/48202.58)*100, 0)</f>
        <v>0</v>
      </c>
      <c r="D88" s="6">
        <v>0</v>
      </c>
      <c r="E88" s="6">
        <f>IF(417699.65&lt;&gt;0, (D88/417699.65)*100, 0)</f>
        <v>0</v>
      </c>
    </row>
    <row r="89" spans="1:5" x14ac:dyDescent="0.2">
      <c r="A89" s="4" t="s">
        <v>109</v>
      </c>
      <c r="B89" s="6">
        <v>0</v>
      </c>
      <c r="C89" s="6">
        <f>IF(48202.58&lt;&gt;0, (B89/48202.58)*100, 0)</f>
        <v>0</v>
      </c>
      <c r="D89" s="6">
        <v>0</v>
      </c>
      <c r="E89" s="6">
        <f>IF(417699.65&lt;&gt;0, (D89/417699.65)*100, 0)</f>
        <v>0</v>
      </c>
    </row>
    <row r="90" spans="1:5" x14ac:dyDescent="0.2">
      <c r="A90" s="4" t="s">
        <v>110</v>
      </c>
      <c r="B90" s="6">
        <v>0</v>
      </c>
      <c r="C90" s="6">
        <f>IF(48202.58&lt;&gt;0, (B90/48202.58)*100, 0)</f>
        <v>0</v>
      </c>
      <c r="D90" s="6">
        <v>0</v>
      </c>
      <c r="E90" s="6">
        <f>IF(417699.65&lt;&gt;0, (D90/417699.65)*100, 0)</f>
        <v>0</v>
      </c>
    </row>
    <row r="91" spans="1:5" x14ac:dyDescent="0.2">
      <c r="A91" s="4" t="s">
        <v>111</v>
      </c>
      <c r="B91" s="6">
        <v>0</v>
      </c>
      <c r="C91" s="6">
        <f>IF(48202.58&lt;&gt;0, (B91/48202.58)*100, 0)</f>
        <v>0</v>
      </c>
      <c r="D91" s="6">
        <v>0</v>
      </c>
      <c r="E91" s="6">
        <f>IF(417699.65&lt;&gt;0, (D91/417699.65)*100, 0)</f>
        <v>0</v>
      </c>
    </row>
    <row r="92" spans="1:5" x14ac:dyDescent="0.2">
      <c r="A92" s="4" t="s">
        <v>112</v>
      </c>
      <c r="B92" s="6">
        <v>0</v>
      </c>
      <c r="C92" s="6">
        <f>IF(48202.58&lt;&gt;0, (B92/48202.58)*100, 0)</f>
        <v>0</v>
      </c>
      <c r="D92" s="6">
        <v>0</v>
      </c>
      <c r="E92" s="6">
        <f>IF(417699.65&lt;&gt;0, (D92/417699.65)*100, 0)</f>
        <v>0</v>
      </c>
    </row>
    <row r="93" spans="1:5" x14ac:dyDescent="0.2">
      <c r="A93" s="4" t="s">
        <v>113</v>
      </c>
      <c r="B93" s="6">
        <v>16546.349999999999</v>
      </c>
      <c r="C93" s="6">
        <f>IF(48202.58&lt;&gt;0, (B93/48202.58)*100, 0)</f>
        <v>34.32668956723893</v>
      </c>
      <c r="D93" s="6">
        <v>104236.32</v>
      </c>
      <c r="E93" s="6">
        <f>IF(417699.65&lt;&gt;0, (D93/417699.65)*100, 0)</f>
        <v>24.954849734731642</v>
      </c>
    </row>
    <row r="94" spans="1:5" x14ac:dyDescent="0.2">
      <c r="A94" s="4" t="s">
        <v>114</v>
      </c>
      <c r="B94" s="6">
        <v>0</v>
      </c>
      <c r="C94" s="6">
        <f>IF(48202.58&lt;&gt;0, (B94/48202.58)*100, 0)</f>
        <v>0</v>
      </c>
      <c r="D94" s="6">
        <v>1000</v>
      </c>
      <c r="E94" s="6">
        <f>IF(417699.65&lt;&gt;0, (D94/417699.65)*100, 0)</f>
        <v>0.23940647304827761</v>
      </c>
    </row>
    <row r="95" spans="1:5" x14ac:dyDescent="0.2">
      <c r="A95" s="4" t="s">
        <v>115</v>
      </c>
      <c r="B95" s="6">
        <v>0</v>
      </c>
      <c r="C95" s="6">
        <f>IF(48202.58&lt;&gt;0, (B95/48202.58)*100, 0)</f>
        <v>0</v>
      </c>
      <c r="D95" s="6">
        <v>45627.59</v>
      </c>
      <c r="E95" s="6">
        <f>IF(417699.65&lt;&gt;0, (D95/417699.65)*100, 0)</f>
        <v>10.923540395592861</v>
      </c>
    </row>
    <row r="96" spans="1:5" x14ac:dyDescent="0.2">
      <c r="A96" s="4" t="s">
        <v>116</v>
      </c>
      <c r="B96" s="6">
        <v>0</v>
      </c>
      <c r="C96" s="6">
        <f>IF(48202.58&lt;&gt;0, (B96/48202.58)*100, 0)</f>
        <v>0</v>
      </c>
      <c r="D96" s="6">
        <v>0</v>
      </c>
      <c r="E96" s="6">
        <f>IF(417699.65&lt;&gt;0, (D96/417699.65)*100, 0)</f>
        <v>0</v>
      </c>
    </row>
    <row r="97" spans="1:5" x14ac:dyDescent="0.2">
      <c r="A97" s="4" t="s">
        <v>117</v>
      </c>
      <c r="B97" s="6">
        <v>0</v>
      </c>
      <c r="C97" s="6">
        <f>IF(48202.58&lt;&gt;0, (B97/48202.58)*100, 0)</f>
        <v>0</v>
      </c>
      <c r="D97" s="6">
        <v>2666.04</v>
      </c>
      <c r="E97" s="6">
        <f>IF(417699.65&lt;&gt;0, (D97/417699.65)*100, 0)</f>
        <v>0.63826723340563007</v>
      </c>
    </row>
    <row r="98" spans="1:5" customFormat="1" ht="15" x14ac:dyDescent="0.25">
      <c r="A98" s="7"/>
      <c r="B98" s="10"/>
      <c r="C98" s="9"/>
      <c r="D98" s="10"/>
      <c r="E98" s="9"/>
    </row>
    <row r="99" spans="1:5" x14ac:dyDescent="0.2">
      <c r="A99" s="4" t="s">
        <v>118</v>
      </c>
      <c r="B99" s="6">
        <f>ROUND(SUBTOTAL(9, B34:B98), 5)</f>
        <v>46690.36</v>
      </c>
      <c r="C99" s="6">
        <f>ROUND(SUBTOTAL(9, C34:C98), 5)</f>
        <v>96.862780000000001</v>
      </c>
      <c r="D99" s="6">
        <f>ROUND(SUBTOTAL(9, D34:D98), 5)</f>
        <v>410157.03</v>
      </c>
      <c r="E99" s="6">
        <f>ROUND(SUBTOTAL(9, E34:E98), 5)</f>
        <v>98.194249999999997</v>
      </c>
    </row>
    <row r="100" spans="1:5" customFormat="1" ht="15" x14ac:dyDescent="0.25">
      <c r="A100" s="7"/>
      <c r="B100" s="10"/>
      <c r="C100" s="9"/>
      <c r="D100" s="10"/>
      <c r="E100" s="9"/>
    </row>
    <row r="101" spans="1:5" ht="13.5" thickBot="1" x14ac:dyDescent="0.25">
      <c r="A101" s="4" t="s">
        <v>25</v>
      </c>
      <c r="B101" s="5">
        <f>-(ROUND(-B32+B99, 5))</f>
        <v>1512.22</v>
      </c>
      <c r="C101" s="6">
        <f>-(ROUND(-C32+C99, 5))</f>
        <v>3.1372200000000001</v>
      </c>
      <c r="D101" s="5">
        <f>-(ROUND(-D32+D99, 5))</f>
        <v>7542.62</v>
      </c>
      <c r="E101" s="6">
        <f>-(ROUND(-E32+E99, 5))</f>
        <v>1.80575</v>
      </c>
    </row>
    <row r="102" spans="1:5" customFormat="1" ht="15.75" thickTop="1" x14ac:dyDescent="0.25">
      <c r="A102" s="7"/>
      <c r="B102" s="11"/>
      <c r="C102" s="9"/>
      <c r="D102" s="11"/>
      <c r="E102" s="9"/>
    </row>
  </sheetData>
  <pageMargins left="0.7" right="0.7" top="1.375" bottom="0.65277777777777779" header="0.3" footer="0.3"/>
  <pageSetup orientation="landscape" horizontalDpi="300" verticalDpi="300" r:id="rId1"/>
  <headerFooter>
    <oddHeader xml:space="preserve">&amp;C&amp;"Times New Roman"&amp;8 
&amp;10 S.L.E.B.C.
 Income Statement
 For the Nine Months Ending September 30, 2024
 &amp;L&amp;"Times New Roman"&amp;8
&amp;10
</oddHeader>
    <oddFooter>&amp;L&amp;10&amp;"Times New Roman"&amp;D at &amp;T&amp;R&amp;10&amp;"Times New Roman"Page: &amp;P&amp;C&amp;10&amp;"Times New Roman"For Management Purposes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B276-0418-4650-BE06-167A4C29D504}">
  <dimension ref="A1:F34"/>
  <sheetViews>
    <sheetView showGridLines="0" workbookViewId="0">
      <pane ySplit="1" topLeftCell="A2" activePane="bottomLeft" state="frozenSplit"/>
      <selection pane="bottomLeft"/>
    </sheetView>
  </sheetViews>
  <sheetFormatPr defaultRowHeight="12" x14ac:dyDescent="0.2"/>
  <cols>
    <col min="1" max="1" width="7.7109375" style="14" customWidth="1"/>
    <col min="2" max="3" width="11.7109375" style="18" customWidth="1"/>
    <col min="4" max="4" width="29.7109375" style="18" customWidth="1"/>
    <col min="5" max="6" width="11.7109375" style="20" customWidth="1"/>
    <col min="7" max="16384" width="9.140625" style="13"/>
  </cols>
  <sheetData>
    <row r="1" spans="1:6" s="26" customFormat="1" x14ac:dyDescent="0.2">
      <c r="A1" s="24" t="s">
        <v>119</v>
      </c>
      <c r="B1" s="24" t="s">
        <v>120</v>
      </c>
      <c r="C1" s="24" t="s">
        <v>121</v>
      </c>
      <c r="D1" s="24" t="s">
        <v>122</v>
      </c>
      <c r="E1" s="25" t="s">
        <v>123</v>
      </c>
      <c r="F1" s="25" t="s">
        <v>124</v>
      </c>
    </row>
    <row r="2" spans="1:6" x14ac:dyDescent="0.2">
      <c r="A2" s="14">
        <v>45536</v>
      </c>
      <c r="B2" s="18" t="s">
        <v>125</v>
      </c>
      <c r="C2" s="18" t="s">
        <v>1</v>
      </c>
      <c r="D2" s="18" t="s">
        <v>126</v>
      </c>
      <c r="F2" s="20">
        <v>182.31</v>
      </c>
    </row>
    <row r="3" spans="1:6" x14ac:dyDescent="0.2">
      <c r="B3" s="18" t="s">
        <v>127</v>
      </c>
      <c r="D3" s="18" t="s">
        <v>126</v>
      </c>
      <c r="E3" s="20">
        <v>182.31</v>
      </c>
    </row>
    <row r="5" spans="1:6" x14ac:dyDescent="0.2">
      <c r="A5" s="14">
        <v>45542</v>
      </c>
      <c r="B5" s="18" t="s">
        <v>125</v>
      </c>
      <c r="C5" s="18" t="s">
        <v>128</v>
      </c>
      <c r="D5" s="18" t="s">
        <v>128</v>
      </c>
      <c r="F5" s="20">
        <v>25258</v>
      </c>
    </row>
    <row r="6" spans="1:6" x14ac:dyDescent="0.2">
      <c r="B6" s="18" t="s">
        <v>129</v>
      </c>
      <c r="D6" s="18" t="s">
        <v>128</v>
      </c>
      <c r="E6" s="20">
        <v>25258</v>
      </c>
    </row>
    <row r="8" spans="1:6" x14ac:dyDescent="0.2">
      <c r="A8" s="14">
        <v>45545</v>
      </c>
      <c r="B8" s="18" t="s">
        <v>125</v>
      </c>
      <c r="C8" s="18" t="s">
        <v>130</v>
      </c>
      <c r="D8" s="18" t="s">
        <v>131</v>
      </c>
      <c r="F8" s="20">
        <v>500</v>
      </c>
    </row>
    <row r="9" spans="1:6" x14ac:dyDescent="0.2">
      <c r="B9" s="18" t="s">
        <v>132</v>
      </c>
      <c r="D9" s="18" t="s">
        <v>131</v>
      </c>
      <c r="E9" s="20">
        <v>500</v>
      </c>
    </row>
    <row r="11" spans="1:6" x14ac:dyDescent="0.2">
      <c r="A11" s="14">
        <v>45548</v>
      </c>
      <c r="B11" s="18" t="s">
        <v>125</v>
      </c>
      <c r="C11" s="18" t="s">
        <v>133</v>
      </c>
      <c r="D11" s="18" t="s">
        <v>128</v>
      </c>
      <c r="F11" s="20">
        <v>1857.7</v>
      </c>
    </row>
    <row r="12" spans="1:6" x14ac:dyDescent="0.2">
      <c r="B12" s="18" t="s">
        <v>129</v>
      </c>
      <c r="D12" s="18" t="s">
        <v>128</v>
      </c>
      <c r="E12" s="20">
        <v>1857.7</v>
      </c>
    </row>
    <row r="14" spans="1:6" x14ac:dyDescent="0.2">
      <c r="A14" s="14">
        <v>45550</v>
      </c>
      <c r="B14" s="18" t="s">
        <v>125</v>
      </c>
      <c r="C14" s="18" t="s">
        <v>134</v>
      </c>
      <c r="D14" s="18" t="s">
        <v>135</v>
      </c>
      <c r="F14" s="20">
        <v>625</v>
      </c>
    </row>
    <row r="15" spans="1:6" x14ac:dyDescent="0.2">
      <c r="B15" s="18" t="s">
        <v>129</v>
      </c>
      <c r="D15" s="18" t="s">
        <v>135</v>
      </c>
      <c r="E15" s="20">
        <v>625</v>
      </c>
    </row>
    <row r="17" spans="1:6" x14ac:dyDescent="0.2">
      <c r="A17" s="14">
        <v>45565</v>
      </c>
      <c r="B17" s="18" t="s">
        <v>125</v>
      </c>
      <c r="C17" s="18" t="s">
        <v>136</v>
      </c>
      <c r="D17" s="18" t="s">
        <v>137</v>
      </c>
      <c r="E17" s="20">
        <v>0.33</v>
      </c>
    </row>
    <row r="18" spans="1:6" x14ac:dyDescent="0.2">
      <c r="B18" s="18" t="s">
        <v>138</v>
      </c>
      <c r="D18" s="18" t="s">
        <v>137</v>
      </c>
      <c r="F18" s="20">
        <v>0.33</v>
      </c>
    </row>
    <row r="19" spans="1:6" x14ac:dyDescent="0.2">
      <c r="B19" s="18" t="s">
        <v>139</v>
      </c>
      <c r="D19" s="18" t="s">
        <v>137</v>
      </c>
      <c r="E19" s="20">
        <v>0.12</v>
      </c>
    </row>
    <row r="20" spans="1:6" x14ac:dyDescent="0.2">
      <c r="B20" s="18" t="s">
        <v>138</v>
      </c>
      <c r="D20" s="18" t="s">
        <v>137</v>
      </c>
      <c r="F20" s="20">
        <v>0.12</v>
      </c>
    </row>
    <row r="22" spans="1:6" x14ac:dyDescent="0.2">
      <c r="A22" s="14">
        <v>45565</v>
      </c>
      <c r="B22" s="18" t="s">
        <v>139</v>
      </c>
      <c r="C22" s="18" t="s">
        <v>140</v>
      </c>
      <c r="D22" s="18" t="s">
        <v>141</v>
      </c>
      <c r="E22" s="20">
        <v>310.82</v>
      </c>
    </row>
    <row r="23" spans="1:6" x14ac:dyDescent="0.2">
      <c r="B23" s="18" t="s">
        <v>142</v>
      </c>
      <c r="D23" s="18" t="s">
        <v>141</v>
      </c>
      <c r="F23" s="20">
        <v>310.82</v>
      </c>
    </row>
    <row r="25" spans="1:6" x14ac:dyDescent="0.2">
      <c r="A25" s="14">
        <v>45565</v>
      </c>
      <c r="B25" s="18" t="s">
        <v>125</v>
      </c>
      <c r="C25" s="18" t="s">
        <v>143</v>
      </c>
      <c r="D25" s="18" t="s">
        <v>144</v>
      </c>
      <c r="E25" s="20">
        <v>32166.2</v>
      </c>
    </row>
    <row r="26" spans="1:6" x14ac:dyDescent="0.2">
      <c r="B26" s="18" t="s">
        <v>145</v>
      </c>
      <c r="D26" s="18" t="s">
        <v>144</v>
      </c>
      <c r="F26" s="20">
        <v>30071.200000000001</v>
      </c>
    </row>
    <row r="27" spans="1:6" x14ac:dyDescent="0.2">
      <c r="B27" s="18" t="s">
        <v>146</v>
      </c>
      <c r="D27" s="18" t="s">
        <v>144</v>
      </c>
      <c r="F27" s="20">
        <v>345</v>
      </c>
    </row>
    <row r="28" spans="1:6" x14ac:dyDescent="0.2">
      <c r="B28" s="18" t="s">
        <v>147</v>
      </c>
      <c r="D28" s="18" t="s">
        <v>144</v>
      </c>
      <c r="F28" s="20">
        <v>1750</v>
      </c>
    </row>
    <row r="30" spans="1:6" x14ac:dyDescent="0.2">
      <c r="A30" s="14">
        <v>45565</v>
      </c>
      <c r="B30" s="18" t="s">
        <v>139</v>
      </c>
      <c r="C30" s="18" t="s">
        <v>148</v>
      </c>
      <c r="D30" s="18" t="s">
        <v>149</v>
      </c>
      <c r="E30" s="20">
        <v>15725.11</v>
      </c>
    </row>
    <row r="31" spans="1:6" x14ac:dyDescent="0.2">
      <c r="B31" s="18" t="s">
        <v>150</v>
      </c>
      <c r="D31" s="18" t="s">
        <v>149</v>
      </c>
      <c r="F31" s="20">
        <v>15725.11</v>
      </c>
    </row>
    <row r="32" spans="1:6" customFormat="1" ht="15" x14ac:dyDescent="0.25">
      <c r="E32" s="27"/>
      <c r="F32" s="27"/>
    </row>
    <row r="33" spans="1:6" s="16" customFormat="1" ht="12.75" thickBot="1" x14ac:dyDescent="0.25">
      <c r="A33" s="15"/>
      <c r="B33" s="17" t="s">
        <v>1</v>
      </c>
      <c r="C33" s="17" t="s">
        <v>151</v>
      </c>
      <c r="D33" s="17" t="s">
        <v>1</v>
      </c>
      <c r="E33" s="19">
        <f>SUBTOTAL(9, E2:E32)</f>
        <v>76625.59</v>
      </c>
      <c r="F33" s="19">
        <f>SUBTOTAL(9, F2:F32)</f>
        <v>76625.59</v>
      </c>
    </row>
    <row r="34" spans="1:6" customFormat="1" ht="15.75" thickTop="1" x14ac:dyDescent="0.25">
      <c r="E34" s="28"/>
      <c r="F34" s="28"/>
    </row>
  </sheetData>
  <pageMargins left="0.7" right="0.7" top="1.25" bottom="0.65277777777777779" header="0.3" footer="0.3"/>
  <pageSetup orientation="landscape" horizontalDpi="300" verticalDpi="300" r:id="rId1"/>
  <headerFooter>
    <oddHeader>&amp;C&amp;"Arial"&amp;12&amp;B S.L.E.B.C.&amp;B
&amp;11&amp;B General Journal&amp;B
&amp;B For the Period From Sep 1, 2024 to Sep 30, 2024&amp;B&amp;L&amp;"Arial"&amp;12
&amp;11
&amp;"Arial"&amp;8 Filter Criteria includes: Report order is by Date. Report is printed with Accounts having Zero Amounts and with shorte</oddHeader>
    <oddFooter>&amp;L&amp;9&amp;"Arial"&amp;B&amp;D at &amp;T&amp;R&amp;9&amp;"Arial"&amp;BPage: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FCF14-6AD2-44C8-94FE-B0B9BEDAE805}">
  <dimension ref="A1:IV200"/>
  <sheetViews>
    <sheetView showGridLines="0" workbookViewId="0">
      <pane ySplit="2" topLeftCell="A3" activePane="bottomLeft" state="frozenSplit"/>
      <selection pane="bottomLeft"/>
    </sheetView>
  </sheetViews>
  <sheetFormatPr defaultRowHeight="12" x14ac:dyDescent="0.2"/>
  <cols>
    <col min="1" max="1" width="1.7109375" style="18" customWidth="1"/>
    <col min="2" max="2" width="18.7109375" style="18" customWidth="1"/>
    <col min="3" max="3" width="8.7109375" style="14" customWidth="1"/>
    <col min="4" max="4" width="10.7109375" style="18" customWidth="1"/>
    <col min="5" max="5" width="4.7109375" style="18" customWidth="1"/>
    <col min="6" max="6" width="15.7109375" style="18" customWidth="1"/>
    <col min="7" max="8" width="12.7109375" style="20" customWidth="1"/>
    <col min="9" max="9" width="11.7109375" style="20" customWidth="1"/>
    <col min="10" max="16384" width="9.140625" style="13"/>
  </cols>
  <sheetData>
    <row r="1" spans="1:9" s="23" customFormat="1" x14ac:dyDescent="0.2">
      <c r="A1" s="29" t="s">
        <v>120</v>
      </c>
      <c r="B1" s="29"/>
      <c r="C1" s="21" t="s">
        <v>119</v>
      </c>
      <c r="D1" s="21" t="s">
        <v>121</v>
      </c>
      <c r="E1" s="21" t="s">
        <v>153</v>
      </c>
      <c r="F1" s="21" t="s">
        <v>122</v>
      </c>
      <c r="G1" s="22" t="s">
        <v>123</v>
      </c>
      <c r="H1" s="22" t="s">
        <v>124</v>
      </c>
      <c r="I1" s="22" t="s">
        <v>154</v>
      </c>
    </row>
    <row r="2" spans="1:9" s="33" customFormat="1" x14ac:dyDescent="0.2">
      <c r="A2" s="30"/>
      <c r="B2" s="30" t="s">
        <v>152</v>
      </c>
      <c r="C2" s="31"/>
      <c r="D2" s="30"/>
      <c r="E2" s="30"/>
      <c r="F2" s="30"/>
      <c r="G2" s="32"/>
      <c r="H2" s="32"/>
      <c r="I2" s="32"/>
    </row>
    <row r="3" spans="1:9" x14ac:dyDescent="0.2">
      <c r="A3" s="18" t="s">
        <v>125</v>
      </c>
      <c r="C3" s="14">
        <v>45536</v>
      </c>
      <c r="D3" s="18" t="s">
        <v>1</v>
      </c>
      <c r="E3" s="18" t="s">
        <v>1</v>
      </c>
      <c r="F3" s="18" t="s">
        <v>155</v>
      </c>
      <c r="I3" s="20">
        <v>100259.85</v>
      </c>
    </row>
    <row r="4" spans="1:9" x14ac:dyDescent="0.2">
      <c r="B4" s="18" t="s">
        <v>3</v>
      </c>
      <c r="C4" s="14">
        <v>45536</v>
      </c>
      <c r="D4" s="18" t="s">
        <v>1</v>
      </c>
      <c r="E4" s="18" t="s">
        <v>156</v>
      </c>
      <c r="F4" s="18" t="s">
        <v>126</v>
      </c>
      <c r="H4" s="20">
        <v>182.31</v>
      </c>
    </row>
    <row r="5" spans="1:9" x14ac:dyDescent="0.2">
      <c r="C5" s="14">
        <v>45538</v>
      </c>
      <c r="D5" s="18" t="s">
        <v>1</v>
      </c>
      <c r="E5" s="18" t="s">
        <v>157</v>
      </c>
      <c r="F5" s="18" t="s">
        <v>158</v>
      </c>
      <c r="H5" s="20">
        <v>31</v>
      </c>
    </row>
    <row r="6" spans="1:9" x14ac:dyDescent="0.2">
      <c r="C6" s="14">
        <v>45542</v>
      </c>
      <c r="D6" s="18" t="s">
        <v>128</v>
      </c>
      <c r="E6" s="18" t="s">
        <v>156</v>
      </c>
      <c r="F6" s="18" t="s">
        <v>128</v>
      </c>
      <c r="H6" s="20">
        <v>25258</v>
      </c>
    </row>
    <row r="7" spans="1:9" x14ac:dyDescent="0.2">
      <c r="C7" s="14">
        <v>45545</v>
      </c>
      <c r="D7" s="18" t="s">
        <v>130</v>
      </c>
      <c r="E7" s="18" t="s">
        <v>156</v>
      </c>
      <c r="F7" s="18" t="s">
        <v>131</v>
      </c>
      <c r="H7" s="20">
        <v>500</v>
      </c>
    </row>
    <row r="8" spans="1:9" x14ac:dyDescent="0.2">
      <c r="C8" s="14">
        <v>45545</v>
      </c>
      <c r="D8" s="18" t="s">
        <v>1</v>
      </c>
      <c r="E8" s="18" t="s">
        <v>157</v>
      </c>
      <c r="F8" s="18" t="s">
        <v>158</v>
      </c>
      <c r="H8" s="20">
        <v>31</v>
      </c>
    </row>
    <row r="9" spans="1:9" x14ac:dyDescent="0.2">
      <c r="C9" s="14">
        <v>45548</v>
      </c>
      <c r="D9" s="18" t="s">
        <v>133</v>
      </c>
      <c r="E9" s="18" t="s">
        <v>156</v>
      </c>
      <c r="F9" s="18" t="s">
        <v>128</v>
      </c>
      <c r="H9" s="20">
        <v>1857.7</v>
      </c>
    </row>
    <row r="10" spans="1:9" x14ac:dyDescent="0.2">
      <c r="C10" s="14">
        <v>45550</v>
      </c>
      <c r="D10" s="18" t="s">
        <v>134</v>
      </c>
      <c r="E10" s="18" t="s">
        <v>156</v>
      </c>
      <c r="F10" s="18" t="s">
        <v>135</v>
      </c>
      <c r="H10" s="20">
        <v>625</v>
      </c>
    </row>
    <row r="11" spans="1:9" x14ac:dyDescent="0.2">
      <c r="C11" s="14">
        <v>45552</v>
      </c>
      <c r="D11" s="18" t="s">
        <v>1</v>
      </c>
      <c r="E11" s="18" t="s">
        <v>157</v>
      </c>
      <c r="F11" s="18" t="s">
        <v>158</v>
      </c>
      <c r="H11" s="20">
        <v>31</v>
      </c>
    </row>
    <row r="12" spans="1:9" x14ac:dyDescent="0.2">
      <c r="C12" s="14">
        <v>45559</v>
      </c>
      <c r="D12" s="18" t="s">
        <v>1</v>
      </c>
      <c r="E12" s="18" t="s">
        <v>157</v>
      </c>
      <c r="F12" s="18" t="s">
        <v>158</v>
      </c>
      <c r="H12" s="20">
        <v>31</v>
      </c>
    </row>
    <row r="13" spans="1:9" x14ac:dyDescent="0.2">
      <c r="C13" s="14">
        <v>45560</v>
      </c>
      <c r="D13" s="18" t="s">
        <v>1</v>
      </c>
      <c r="E13" s="18" t="s">
        <v>157</v>
      </c>
      <c r="F13" s="18" t="s">
        <v>159</v>
      </c>
      <c r="H13" s="20">
        <v>25</v>
      </c>
    </row>
    <row r="14" spans="1:9" x14ac:dyDescent="0.2">
      <c r="C14" s="14">
        <v>45561</v>
      </c>
      <c r="D14" s="18" t="s">
        <v>1</v>
      </c>
      <c r="E14" s="18" t="s">
        <v>157</v>
      </c>
      <c r="F14" s="18" t="s">
        <v>33</v>
      </c>
      <c r="H14" s="20">
        <v>1368</v>
      </c>
    </row>
    <row r="15" spans="1:9" x14ac:dyDescent="0.2">
      <c r="C15" s="14">
        <v>45561</v>
      </c>
      <c r="D15" s="18" t="s">
        <v>1</v>
      </c>
      <c r="E15" s="18" t="s">
        <v>157</v>
      </c>
      <c r="F15" s="18" t="s">
        <v>32</v>
      </c>
      <c r="H15" s="20">
        <v>204</v>
      </c>
    </row>
    <row r="16" spans="1:9" x14ac:dyDescent="0.2">
      <c r="C16" s="14">
        <v>45565</v>
      </c>
      <c r="D16" s="18" t="s">
        <v>143</v>
      </c>
      <c r="E16" s="18" t="s">
        <v>156</v>
      </c>
      <c r="F16" s="18" t="s">
        <v>144</v>
      </c>
      <c r="G16" s="20">
        <v>32166.2</v>
      </c>
    </row>
    <row r="17" spans="1:256" x14ac:dyDescent="0.2">
      <c r="C17" s="14">
        <v>45565</v>
      </c>
      <c r="D17" s="18" t="s">
        <v>136</v>
      </c>
      <c r="E17" s="18" t="s">
        <v>156</v>
      </c>
      <c r="F17" s="18" t="s">
        <v>137</v>
      </c>
      <c r="G17" s="20">
        <v>0.33</v>
      </c>
    </row>
    <row r="18" spans="1:256" x14ac:dyDescent="0.2">
      <c r="D18" s="18" t="s">
        <v>1</v>
      </c>
      <c r="E18" s="18" t="s">
        <v>1</v>
      </c>
      <c r="F18" s="18" t="s">
        <v>160</v>
      </c>
      <c r="G18" s="20">
        <v>32166.53</v>
      </c>
      <c r="H18" s="20">
        <v>30144.01</v>
      </c>
      <c r="I18" s="20">
        <f>G18-H18</f>
        <v>2022.5200000000004</v>
      </c>
    </row>
    <row r="19" spans="1:256" x14ac:dyDescent="0.2">
      <c r="A19" s="17" t="s">
        <v>1</v>
      </c>
      <c r="B19" s="17"/>
      <c r="C19" s="15">
        <v>45565</v>
      </c>
      <c r="D19" s="17" t="s">
        <v>1</v>
      </c>
      <c r="E19" s="17" t="s">
        <v>1</v>
      </c>
      <c r="F19" s="17" t="s">
        <v>161</v>
      </c>
      <c r="G19" s="19"/>
      <c r="H19" s="19"/>
      <c r="I19" s="19">
        <f>SUBTOTAL(9, I3:I18)</f>
        <v>102282.37000000001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x14ac:dyDescent="0.2">
      <c r="A20" s="17"/>
      <c r="B20" s="17" t="s">
        <v>1</v>
      </c>
      <c r="C20" s="15"/>
      <c r="D20" s="17"/>
      <c r="E20" s="17"/>
      <c r="F20" s="17"/>
      <c r="G20" s="19"/>
      <c r="H20" s="19"/>
      <c r="I20" s="19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2" spans="1:256" x14ac:dyDescent="0.2">
      <c r="A22" s="18" t="s">
        <v>139</v>
      </c>
      <c r="C22" s="14">
        <v>45536</v>
      </c>
      <c r="D22" s="18" t="s">
        <v>1</v>
      </c>
      <c r="E22" s="18" t="s">
        <v>1</v>
      </c>
      <c r="F22" s="18" t="s">
        <v>155</v>
      </c>
      <c r="I22" s="20">
        <v>35671.589999999997</v>
      </c>
    </row>
    <row r="23" spans="1:256" x14ac:dyDescent="0.2">
      <c r="B23" s="18" t="s">
        <v>4</v>
      </c>
      <c r="C23" s="14">
        <v>45546</v>
      </c>
      <c r="D23" s="18" t="s">
        <v>162</v>
      </c>
      <c r="E23" s="18" t="s">
        <v>157</v>
      </c>
      <c r="F23" s="18" t="s">
        <v>163</v>
      </c>
      <c r="H23" s="20">
        <v>541.64</v>
      </c>
    </row>
    <row r="24" spans="1:256" x14ac:dyDescent="0.2">
      <c r="C24" s="14">
        <v>45546</v>
      </c>
      <c r="D24" s="18" t="s">
        <v>164</v>
      </c>
      <c r="E24" s="18" t="s">
        <v>157</v>
      </c>
      <c r="F24" s="18" t="s">
        <v>165</v>
      </c>
      <c r="H24" s="20">
        <v>180.15</v>
      </c>
    </row>
    <row r="25" spans="1:256" x14ac:dyDescent="0.2">
      <c r="C25" s="14">
        <v>45546</v>
      </c>
      <c r="D25" s="18" t="s">
        <v>166</v>
      </c>
      <c r="E25" s="18" t="s">
        <v>157</v>
      </c>
      <c r="F25" s="18" t="s">
        <v>167</v>
      </c>
      <c r="H25" s="20">
        <v>1854.94</v>
      </c>
    </row>
    <row r="26" spans="1:256" x14ac:dyDescent="0.2">
      <c r="C26" s="14">
        <v>45546</v>
      </c>
      <c r="D26" s="18" t="s">
        <v>168</v>
      </c>
      <c r="E26" s="18" t="s">
        <v>157</v>
      </c>
      <c r="F26" s="18" t="s">
        <v>169</v>
      </c>
      <c r="H26" s="20">
        <v>750</v>
      </c>
    </row>
    <row r="27" spans="1:256" x14ac:dyDescent="0.2">
      <c r="C27" s="14">
        <v>45546</v>
      </c>
      <c r="D27" s="18" t="s">
        <v>170</v>
      </c>
      <c r="E27" s="18" t="s">
        <v>157</v>
      </c>
      <c r="F27" s="18" t="s">
        <v>171</v>
      </c>
      <c r="H27" s="20">
        <v>1303.18</v>
      </c>
    </row>
    <row r="28" spans="1:256" x14ac:dyDescent="0.2">
      <c r="C28" s="14">
        <v>45546</v>
      </c>
      <c r="D28" s="18" t="s">
        <v>172</v>
      </c>
      <c r="E28" s="18" t="s">
        <v>157</v>
      </c>
      <c r="F28" s="18" t="s">
        <v>173</v>
      </c>
      <c r="H28" s="20">
        <v>467.12</v>
      </c>
    </row>
    <row r="29" spans="1:256" x14ac:dyDescent="0.2">
      <c r="C29" s="14">
        <v>45546</v>
      </c>
      <c r="D29" s="18" t="s">
        <v>174</v>
      </c>
      <c r="E29" s="18" t="s">
        <v>157</v>
      </c>
      <c r="F29" s="18" t="s">
        <v>175</v>
      </c>
      <c r="H29" s="20">
        <v>1363.73</v>
      </c>
    </row>
    <row r="30" spans="1:256" x14ac:dyDescent="0.2">
      <c r="C30" s="14">
        <v>45546</v>
      </c>
      <c r="D30" s="18" t="s">
        <v>176</v>
      </c>
      <c r="E30" s="18" t="s">
        <v>157</v>
      </c>
      <c r="F30" s="18" t="s">
        <v>177</v>
      </c>
      <c r="H30" s="20">
        <v>306.5</v>
      </c>
    </row>
    <row r="31" spans="1:256" x14ac:dyDescent="0.2">
      <c r="C31" s="14">
        <v>45546</v>
      </c>
      <c r="D31" s="18" t="s">
        <v>178</v>
      </c>
      <c r="E31" s="18" t="s">
        <v>157</v>
      </c>
      <c r="F31" s="18" t="s">
        <v>179</v>
      </c>
      <c r="H31" s="20">
        <v>219.25</v>
      </c>
    </row>
    <row r="32" spans="1:256" x14ac:dyDescent="0.2">
      <c r="C32" s="14">
        <v>45551</v>
      </c>
      <c r="D32" s="18" t="s">
        <v>180</v>
      </c>
      <c r="E32" s="18" t="s">
        <v>157</v>
      </c>
      <c r="F32" s="18" t="s">
        <v>181</v>
      </c>
      <c r="H32" s="20">
        <v>384.59</v>
      </c>
    </row>
    <row r="33" spans="1:256" x14ac:dyDescent="0.2">
      <c r="C33" s="14">
        <v>45551</v>
      </c>
      <c r="D33" s="18" t="s">
        <v>182</v>
      </c>
      <c r="E33" s="18" t="s">
        <v>157</v>
      </c>
      <c r="F33" s="18" t="s">
        <v>183</v>
      </c>
      <c r="H33" s="20">
        <v>852.62</v>
      </c>
    </row>
    <row r="34" spans="1:256" x14ac:dyDescent="0.2">
      <c r="C34" s="14">
        <v>45552</v>
      </c>
      <c r="D34" s="18" t="s">
        <v>184</v>
      </c>
      <c r="E34" s="18" t="s">
        <v>157</v>
      </c>
      <c r="F34" s="18" t="s">
        <v>185</v>
      </c>
      <c r="H34" s="20">
        <v>1567.89</v>
      </c>
    </row>
    <row r="35" spans="1:256" x14ac:dyDescent="0.2">
      <c r="C35" s="14">
        <v>45552</v>
      </c>
      <c r="D35" s="18" t="s">
        <v>186</v>
      </c>
      <c r="E35" s="18" t="s">
        <v>157</v>
      </c>
      <c r="F35" s="18" t="s">
        <v>187</v>
      </c>
      <c r="H35" s="20">
        <v>389.13</v>
      </c>
    </row>
    <row r="36" spans="1:256" x14ac:dyDescent="0.2">
      <c r="C36" s="14">
        <v>45552</v>
      </c>
      <c r="D36" s="18" t="s">
        <v>188</v>
      </c>
      <c r="E36" s="18" t="s">
        <v>157</v>
      </c>
      <c r="F36" s="18" t="s">
        <v>189</v>
      </c>
      <c r="H36" s="20">
        <v>45.48</v>
      </c>
    </row>
    <row r="37" spans="1:256" x14ac:dyDescent="0.2">
      <c r="C37" s="14">
        <v>45552</v>
      </c>
      <c r="D37" s="18" t="s">
        <v>190</v>
      </c>
      <c r="E37" s="18" t="s">
        <v>157</v>
      </c>
      <c r="F37" s="18" t="s">
        <v>191</v>
      </c>
      <c r="H37" s="20">
        <v>2400</v>
      </c>
    </row>
    <row r="38" spans="1:256" x14ac:dyDescent="0.2">
      <c r="C38" s="14">
        <v>45555</v>
      </c>
      <c r="D38" s="18" t="s">
        <v>192</v>
      </c>
      <c r="E38" s="18" t="s">
        <v>157</v>
      </c>
      <c r="F38" s="18" t="s">
        <v>193</v>
      </c>
      <c r="H38" s="20">
        <v>1600</v>
      </c>
    </row>
    <row r="39" spans="1:256" x14ac:dyDescent="0.2">
      <c r="C39" s="14">
        <v>45560</v>
      </c>
      <c r="D39" s="18" t="s">
        <v>194</v>
      </c>
      <c r="E39" s="18" t="s">
        <v>157</v>
      </c>
      <c r="F39" s="18" t="s">
        <v>165</v>
      </c>
      <c r="H39" s="20">
        <v>788.71</v>
      </c>
    </row>
    <row r="40" spans="1:256" x14ac:dyDescent="0.2">
      <c r="C40" s="14">
        <v>45560</v>
      </c>
      <c r="D40" s="18" t="s">
        <v>195</v>
      </c>
      <c r="E40" s="18" t="s">
        <v>157</v>
      </c>
      <c r="F40" s="18" t="s">
        <v>196</v>
      </c>
      <c r="H40" s="20">
        <v>1240.1600000000001</v>
      </c>
    </row>
    <row r="41" spans="1:256" x14ac:dyDescent="0.2">
      <c r="C41" s="14">
        <v>45560</v>
      </c>
      <c r="D41" s="18" t="s">
        <v>197</v>
      </c>
      <c r="E41" s="18" t="s">
        <v>157</v>
      </c>
      <c r="F41" s="18" t="s">
        <v>198</v>
      </c>
      <c r="H41" s="20">
        <v>291.26</v>
      </c>
    </row>
    <row r="42" spans="1:256" x14ac:dyDescent="0.2">
      <c r="C42" s="14">
        <v>45565</v>
      </c>
      <c r="D42" s="18" t="s">
        <v>148</v>
      </c>
      <c r="E42" s="18" t="s">
        <v>156</v>
      </c>
      <c r="F42" s="18" t="s">
        <v>149</v>
      </c>
      <c r="G42" s="20">
        <v>15725.11</v>
      </c>
    </row>
    <row r="43" spans="1:256" x14ac:dyDescent="0.2">
      <c r="C43" s="14">
        <v>45565</v>
      </c>
      <c r="D43" s="18" t="s">
        <v>140</v>
      </c>
      <c r="E43" s="18" t="s">
        <v>156</v>
      </c>
      <c r="F43" s="18" t="s">
        <v>141</v>
      </c>
      <c r="G43" s="20">
        <v>310.82</v>
      </c>
    </row>
    <row r="44" spans="1:256" x14ac:dyDescent="0.2">
      <c r="C44" s="14">
        <v>45565</v>
      </c>
      <c r="D44" s="18" t="s">
        <v>136</v>
      </c>
      <c r="E44" s="18" t="s">
        <v>156</v>
      </c>
      <c r="F44" s="18" t="s">
        <v>137</v>
      </c>
      <c r="G44" s="20">
        <v>0.12</v>
      </c>
    </row>
    <row r="45" spans="1:256" x14ac:dyDescent="0.2">
      <c r="D45" s="18" t="s">
        <v>1</v>
      </c>
      <c r="E45" s="18" t="s">
        <v>1</v>
      </c>
      <c r="F45" s="18" t="s">
        <v>160</v>
      </c>
      <c r="G45" s="20">
        <v>16036.05</v>
      </c>
      <c r="H45" s="20">
        <v>16546.349999999999</v>
      </c>
      <c r="I45" s="20">
        <f>G45-H45</f>
        <v>-510.29999999999927</v>
      </c>
    </row>
    <row r="46" spans="1:256" x14ac:dyDescent="0.2">
      <c r="A46" s="17" t="s">
        <v>1</v>
      </c>
      <c r="B46" s="17"/>
      <c r="C46" s="15">
        <v>45565</v>
      </c>
      <c r="D46" s="17" t="s">
        <v>1</v>
      </c>
      <c r="E46" s="17" t="s">
        <v>1</v>
      </c>
      <c r="F46" s="17" t="s">
        <v>161</v>
      </c>
      <c r="G46" s="19"/>
      <c r="H46" s="19"/>
      <c r="I46" s="19">
        <f>SUBTOTAL(9, I22:I45)</f>
        <v>35161.289999999994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</row>
    <row r="47" spans="1:256" x14ac:dyDescent="0.2">
      <c r="A47" s="17"/>
      <c r="B47" s="17" t="s">
        <v>1</v>
      </c>
      <c r="C47" s="15"/>
      <c r="D47" s="17"/>
      <c r="E47" s="17"/>
      <c r="F47" s="17"/>
      <c r="G47" s="19"/>
      <c r="H47" s="19"/>
      <c r="I47" s="19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</row>
    <row r="49" spans="1:256" x14ac:dyDescent="0.2">
      <c r="A49" s="18" t="s">
        <v>199</v>
      </c>
      <c r="C49" s="14">
        <v>45536</v>
      </c>
      <c r="D49" s="18" t="s">
        <v>1</v>
      </c>
      <c r="E49" s="18" t="s">
        <v>1</v>
      </c>
      <c r="F49" s="18" t="s">
        <v>155</v>
      </c>
      <c r="I49" s="20">
        <v>-1000</v>
      </c>
    </row>
    <row r="50" spans="1:256" x14ac:dyDescent="0.2">
      <c r="B50" s="18" t="s">
        <v>5</v>
      </c>
    </row>
    <row r="51" spans="1:256" x14ac:dyDescent="0.2">
      <c r="A51" s="17" t="s">
        <v>1</v>
      </c>
      <c r="B51" s="17"/>
      <c r="C51" s="15">
        <v>45565</v>
      </c>
      <c r="D51" s="17" t="s">
        <v>1</v>
      </c>
      <c r="E51" s="17" t="s">
        <v>1</v>
      </c>
      <c r="F51" s="17" t="s">
        <v>161</v>
      </c>
      <c r="G51" s="19"/>
      <c r="H51" s="19"/>
      <c r="I51" s="19">
        <f>SUBTOTAL(9, I49:I50)</f>
        <v>-1000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</row>
    <row r="52" spans="1:256" x14ac:dyDescent="0.2">
      <c r="A52" s="17"/>
      <c r="B52" s="17" t="s">
        <v>1</v>
      </c>
      <c r="C52" s="15"/>
      <c r="D52" s="17"/>
      <c r="E52" s="17"/>
      <c r="F52" s="17"/>
      <c r="G52" s="19"/>
      <c r="H52" s="19"/>
      <c r="I52" s="19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</row>
    <row r="54" spans="1:256" x14ac:dyDescent="0.2">
      <c r="A54" s="18" t="s">
        <v>200</v>
      </c>
      <c r="C54" s="14">
        <v>45536</v>
      </c>
      <c r="D54" s="18" t="s">
        <v>1</v>
      </c>
      <c r="E54" s="18" t="s">
        <v>1</v>
      </c>
      <c r="F54" s="18" t="s">
        <v>155</v>
      </c>
      <c r="I54" s="20">
        <v>-16255.37</v>
      </c>
    </row>
    <row r="55" spans="1:256" x14ac:dyDescent="0.2">
      <c r="B55" s="18" t="s">
        <v>16</v>
      </c>
    </row>
    <row r="56" spans="1:256" x14ac:dyDescent="0.2">
      <c r="A56" s="17" t="s">
        <v>1</v>
      </c>
      <c r="B56" s="17"/>
      <c r="C56" s="15">
        <v>45565</v>
      </c>
      <c r="D56" s="17" t="s">
        <v>1</v>
      </c>
      <c r="E56" s="17" t="s">
        <v>1</v>
      </c>
      <c r="F56" s="17" t="s">
        <v>161</v>
      </c>
      <c r="G56" s="19"/>
      <c r="H56" s="19"/>
      <c r="I56" s="19">
        <f>SUBTOTAL(9, I54:I55)</f>
        <v>-16255.37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</row>
    <row r="57" spans="1:256" x14ac:dyDescent="0.2">
      <c r="A57" s="17"/>
      <c r="B57" s="17" t="s">
        <v>1</v>
      </c>
      <c r="C57" s="15"/>
      <c r="D57" s="17"/>
      <c r="E57" s="17"/>
      <c r="F57" s="17"/>
      <c r="G57" s="19"/>
      <c r="H57" s="19"/>
      <c r="I57" s="19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</row>
    <row r="59" spans="1:256" x14ac:dyDescent="0.2">
      <c r="A59" s="18" t="s">
        <v>201</v>
      </c>
      <c r="C59" s="14">
        <v>45536</v>
      </c>
      <c r="D59" s="18" t="s">
        <v>1</v>
      </c>
      <c r="E59" s="18" t="s">
        <v>1</v>
      </c>
      <c r="F59" s="18" t="s">
        <v>155</v>
      </c>
      <c r="I59" s="20">
        <v>-12607.99</v>
      </c>
    </row>
    <row r="60" spans="1:256" x14ac:dyDescent="0.2">
      <c r="B60" s="18" t="s">
        <v>17</v>
      </c>
    </row>
    <row r="61" spans="1:256" x14ac:dyDescent="0.2">
      <c r="A61" s="17" t="s">
        <v>1</v>
      </c>
      <c r="B61" s="17"/>
      <c r="C61" s="15">
        <v>45565</v>
      </c>
      <c r="D61" s="17" t="s">
        <v>1</v>
      </c>
      <c r="E61" s="17" t="s">
        <v>1</v>
      </c>
      <c r="F61" s="17" t="s">
        <v>161</v>
      </c>
      <c r="G61" s="19"/>
      <c r="H61" s="19"/>
      <c r="I61" s="19">
        <f>SUBTOTAL(9, I59:I60)</f>
        <v>-12607.99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</row>
    <row r="62" spans="1:256" x14ac:dyDescent="0.2">
      <c r="A62" s="17"/>
      <c r="B62" s="17" t="s">
        <v>1</v>
      </c>
      <c r="C62" s="15"/>
      <c r="D62" s="17"/>
      <c r="E62" s="17"/>
      <c r="F62" s="17"/>
      <c r="G62" s="19"/>
      <c r="H62" s="19"/>
      <c r="I62" s="19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</row>
    <row r="64" spans="1:256" x14ac:dyDescent="0.2">
      <c r="A64" s="18" t="s">
        <v>202</v>
      </c>
      <c r="C64" s="14">
        <v>45536</v>
      </c>
      <c r="D64" s="18" t="s">
        <v>1</v>
      </c>
      <c r="E64" s="18" t="s">
        <v>1</v>
      </c>
      <c r="F64" s="18" t="s">
        <v>155</v>
      </c>
      <c r="I64" s="20">
        <v>21008.32</v>
      </c>
    </row>
    <row r="65" spans="1:256" x14ac:dyDescent="0.2">
      <c r="B65" s="18" t="s">
        <v>8</v>
      </c>
    </row>
    <row r="66" spans="1:256" x14ac:dyDescent="0.2">
      <c r="A66" s="17" t="s">
        <v>1</v>
      </c>
      <c r="B66" s="17"/>
      <c r="C66" s="15">
        <v>45565</v>
      </c>
      <c r="D66" s="17" t="s">
        <v>1</v>
      </c>
      <c r="E66" s="17" t="s">
        <v>1</v>
      </c>
      <c r="F66" s="17" t="s">
        <v>161</v>
      </c>
      <c r="G66" s="19"/>
      <c r="H66" s="19"/>
      <c r="I66" s="19">
        <f>SUBTOTAL(9, I64:I65)</f>
        <v>21008.32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</row>
    <row r="67" spans="1:256" x14ac:dyDescent="0.2">
      <c r="A67" s="17"/>
      <c r="B67" s="17" t="s">
        <v>1</v>
      </c>
      <c r="C67" s="15"/>
      <c r="D67" s="17"/>
      <c r="E67" s="17"/>
      <c r="F67" s="17"/>
      <c r="G67" s="19"/>
      <c r="H67" s="19"/>
      <c r="I67" s="19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</row>
    <row r="69" spans="1:256" x14ac:dyDescent="0.2">
      <c r="A69" s="18" t="s">
        <v>203</v>
      </c>
      <c r="C69" s="14">
        <v>45536</v>
      </c>
      <c r="D69" s="18" t="s">
        <v>1</v>
      </c>
      <c r="E69" s="18" t="s">
        <v>1</v>
      </c>
      <c r="F69" s="18" t="s">
        <v>155</v>
      </c>
      <c r="I69" s="20">
        <v>-8749.61</v>
      </c>
    </row>
    <row r="70" spans="1:256" x14ac:dyDescent="0.2">
      <c r="B70" s="18" t="s">
        <v>9</v>
      </c>
    </row>
    <row r="71" spans="1:256" x14ac:dyDescent="0.2">
      <c r="A71" s="17" t="s">
        <v>1</v>
      </c>
      <c r="B71" s="17"/>
      <c r="C71" s="15">
        <v>45565</v>
      </c>
      <c r="D71" s="17" t="s">
        <v>1</v>
      </c>
      <c r="E71" s="17" t="s">
        <v>1</v>
      </c>
      <c r="F71" s="17" t="s">
        <v>161</v>
      </c>
      <c r="G71" s="19"/>
      <c r="H71" s="19"/>
      <c r="I71" s="19">
        <f>SUBTOTAL(9, I69:I70)</f>
        <v>-8749.61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  <c r="IV71" s="16"/>
    </row>
    <row r="72" spans="1:256" x14ac:dyDescent="0.2">
      <c r="A72" s="17"/>
      <c r="B72" s="17" t="s">
        <v>1</v>
      </c>
      <c r="C72" s="15"/>
      <c r="D72" s="17"/>
      <c r="E72" s="17"/>
      <c r="F72" s="17"/>
      <c r="G72" s="19"/>
      <c r="H72" s="19"/>
      <c r="I72" s="19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  <c r="IV72" s="16"/>
    </row>
    <row r="74" spans="1:256" x14ac:dyDescent="0.2">
      <c r="A74" s="18" t="s">
        <v>204</v>
      </c>
      <c r="C74" s="14">
        <v>45536</v>
      </c>
      <c r="D74" s="18" t="s">
        <v>1</v>
      </c>
      <c r="E74" s="18" t="s">
        <v>1</v>
      </c>
      <c r="F74" s="18" t="s">
        <v>155</v>
      </c>
      <c r="I74" s="20">
        <v>-31105.45</v>
      </c>
    </row>
    <row r="75" spans="1:256" x14ac:dyDescent="0.2">
      <c r="B75" s="18" t="s">
        <v>18</v>
      </c>
    </row>
    <row r="76" spans="1:256" x14ac:dyDescent="0.2">
      <c r="A76" s="17" t="s">
        <v>1</v>
      </c>
      <c r="B76" s="17"/>
      <c r="C76" s="15">
        <v>45565</v>
      </c>
      <c r="D76" s="17" t="s">
        <v>1</v>
      </c>
      <c r="E76" s="17" t="s">
        <v>1</v>
      </c>
      <c r="F76" s="17" t="s">
        <v>161</v>
      </c>
      <c r="G76" s="19"/>
      <c r="H76" s="19"/>
      <c r="I76" s="19">
        <f>SUBTOTAL(9, I74:I75)</f>
        <v>-31105.45</v>
      </c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</row>
    <row r="77" spans="1:256" x14ac:dyDescent="0.2">
      <c r="A77" s="17"/>
      <c r="B77" s="17" t="s">
        <v>1</v>
      </c>
      <c r="C77" s="15"/>
      <c r="D77" s="17"/>
      <c r="E77" s="17"/>
      <c r="F77" s="17"/>
      <c r="G77" s="19"/>
      <c r="H77" s="19"/>
      <c r="I77" s="19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  <c r="IV77" s="16"/>
    </row>
    <row r="79" spans="1:256" x14ac:dyDescent="0.2">
      <c r="A79" s="18" t="s">
        <v>205</v>
      </c>
      <c r="C79" s="14">
        <v>45536</v>
      </c>
      <c r="D79" s="18" t="s">
        <v>1</v>
      </c>
      <c r="E79" s="18" t="s">
        <v>1</v>
      </c>
      <c r="F79" s="18" t="s">
        <v>155</v>
      </c>
      <c r="I79" s="20">
        <v>-81190.939999996001</v>
      </c>
    </row>
    <row r="80" spans="1:256" x14ac:dyDescent="0.2">
      <c r="B80" s="18" t="s">
        <v>24</v>
      </c>
    </row>
    <row r="81" spans="1:256" x14ac:dyDescent="0.2">
      <c r="A81" s="17" t="s">
        <v>1</v>
      </c>
      <c r="B81" s="17"/>
      <c r="C81" s="15">
        <v>45565</v>
      </c>
      <c r="D81" s="17" t="s">
        <v>1</v>
      </c>
      <c r="E81" s="17" t="s">
        <v>1</v>
      </c>
      <c r="F81" s="17" t="s">
        <v>161</v>
      </c>
      <c r="G81" s="19"/>
      <c r="H81" s="19"/>
      <c r="I81" s="19">
        <f>SUBTOTAL(9, I79:I80)</f>
        <v>-81190.939999996001</v>
      </c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  <c r="IV81" s="16"/>
    </row>
    <row r="82" spans="1:256" x14ac:dyDescent="0.2">
      <c r="A82" s="17"/>
      <c r="B82" s="17" t="s">
        <v>1</v>
      </c>
      <c r="C82" s="15"/>
      <c r="D82" s="17"/>
      <c r="E82" s="17"/>
      <c r="F82" s="17"/>
      <c r="G82" s="19"/>
      <c r="H82" s="19"/>
      <c r="I82" s="19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</row>
    <row r="84" spans="1:256" x14ac:dyDescent="0.2">
      <c r="A84" s="18" t="s">
        <v>145</v>
      </c>
      <c r="C84" s="14">
        <v>45536</v>
      </c>
      <c r="D84" s="18" t="s">
        <v>1</v>
      </c>
      <c r="E84" s="18" t="s">
        <v>1</v>
      </c>
      <c r="F84" s="18" t="s">
        <v>155</v>
      </c>
      <c r="I84" s="20">
        <v>-229016.94</v>
      </c>
    </row>
    <row r="85" spans="1:256" x14ac:dyDescent="0.2">
      <c r="B85" s="18" t="s">
        <v>31</v>
      </c>
      <c r="C85" s="14">
        <v>45565</v>
      </c>
      <c r="D85" s="18" t="s">
        <v>143</v>
      </c>
      <c r="E85" s="18" t="s">
        <v>156</v>
      </c>
      <c r="F85" s="18" t="s">
        <v>144</v>
      </c>
      <c r="H85" s="20">
        <v>30071.200000000001</v>
      </c>
    </row>
    <row r="86" spans="1:256" x14ac:dyDescent="0.2">
      <c r="D86" s="18" t="s">
        <v>1</v>
      </c>
      <c r="E86" s="18" t="s">
        <v>1</v>
      </c>
      <c r="F86" s="18" t="s">
        <v>160</v>
      </c>
      <c r="H86" s="20">
        <v>30071.200000000001</v>
      </c>
      <c r="I86" s="20">
        <f>G86-H86</f>
        <v>-30071.200000000001</v>
      </c>
    </row>
    <row r="87" spans="1:256" x14ac:dyDescent="0.2">
      <c r="A87" s="17" t="s">
        <v>1</v>
      </c>
      <c r="B87" s="17"/>
      <c r="C87" s="15">
        <v>45565</v>
      </c>
      <c r="D87" s="17" t="s">
        <v>1</v>
      </c>
      <c r="E87" s="17" t="s">
        <v>1</v>
      </c>
      <c r="F87" s="17" t="s">
        <v>161</v>
      </c>
      <c r="G87" s="19"/>
      <c r="H87" s="19"/>
      <c r="I87" s="19">
        <f>SUBTOTAL(9, I84:I86)</f>
        <v>-259088.14</v>
      </c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  <c r="IV87" s="16"/>
    </row>
    <row r="88" spans="1:256" x14ac:dyDescent="0.2">
      <c r="A88" s="17"/>
      <c r="B88" s="17" t="s">
        <v>1</v>
      </c>
      <c r="C88" s="15"/>
      <c r="D88" s="17"/>
      <c r="E88" s="17"/>
      <c r="F88" s="17"/>
      <c r="G88" s="19"/>
      <c r="H88" s="19"/>
      <c r="I88" s="19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  <c r="IV88" s="16"/>
    </row>
    <row r="90" spans="1:256" x14ac:dyDescent="0.2">
      <c r="A90" s="18" t="s">
        <v>146</v>
      </c>
      <c r="C90" s="14">
        <v>45536</v>
      </c>
      <c r="D90" s="18" t="s">
        <v>1</v>
      </c>
      <c r="E90" s="18" t="s">
        <v>1</v>
      </c>
      <c r="F90" s="18" t="s">
        <v>155</v>
      </c>
      <c r="I90" s="20">
        <v>-2857.5</v>
      </c>
    </row>
    <row r="91" spans="1:256" x14ac:dyDescent="0.2">
      <c r="B91" s="18" t="s">
        <v>32</v>
      </c>
      <c r="C91" s="14">
        <v>45565</v>
      </c>
      <c r="D91" s="18" t="s">
        <v>143</v>
      </c>
      <c r="E91" s="18" t="s">
        <v>156</v>
      </c>
      <c r="F91" s="18" t="s">
        <v>144</v>
      </c>
      <c r="H91" s="20">
        <v>345</v>
      </c>
    </row>
    <row r="92" spans="1:256" x14ac:dyDescent="0.2">
      <c r="D92" s="18" t="s">
        <v>1</v>
      </c>
      <c r="E92" s="18" t="s">
        <v>1</v>
      </c>
      <c r="F92" s="18" t="s">
        <v>160</v>
      </c>
      <c r="H92" s="20">
        <v>345</v>
      </c>
      <c r="I92" s="20">
        <f>G92-H92</f>
        <v>-345</v>
      </c>
    </row>
    <row r="93" spans="1:256" x14ac:dyDescent="0.2">
      <c r="A93" s="17" t="s">
        <v>1</v>
      </c>
      <c r="B93" s="17"/>
      <c r="C93" s="15">
        <v>45565</v>
      </c>
      <c r="D93" s="17" t="s">
        <v>1</v>
      </c>
      <c r="E93" s="17" t="s">
        <v>1</v>
      </c>
      <c r="F93" s="17" t="s">
        <v>161</v>
      </c>
      <c r="G93" s="19"/>
      <c r="H93" s="19"/>
      <c r="I93" s="19">
        <f>SUBTOTAL(9, I90:I92)</f>
        <v>-3202.5</v>
      </c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  <c r="IE93" s="16"/>
      <c r="IF93" s="16"/>
      <c r="IG93" s="16"/>
      <c r="IH93" s="16"/>
      <c r="II93" s="16"/>
      <c r="IJ93" s="16"/>
      <c r="IK93" s="16"/>
      <c r="IL93" s="16"/>
      <c r="IM93" s="16"/>
      <c r="IN93" s="16"/>
      <c r="IO93" s="16"/>
      <c r="IP93" s="16"/>
      <c r="IQ93" s="16"/>
      <c r="IR93" s="16"/>
      <c r="IS93" s="16"/>
      <c r="IT93" s="16"/>
      <c r="IU93" s="16"/>
      <c r="IV93" s="16"/>
    </row>
    <row r="94" spans="1:256" x14ac:dyDescent="0.2">
      <c r="A94" s="17"/>
      <c r="B94" s="17" t="s">
        <v>1</v>
      </c>
      <c r="C94" s="15"/>
      <c r="D94" s="17"/>
      <c r="E94" s="17"/>
      <c r="F94" s="17"/>
      <c r="G94" s="19"/>
      <c r="H94" s="19"/>
      <c r="I94" s="19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  <c r="ID94" s="16"/>
      <c r="IE94" s="16"/>
      <c r="IF94" s="16"/>
      <c r="IG94" s="16"/>
      <c r="IH94" s="16"/>
      <c r="II94" s="16"/>
      <c r="IJ94" s="16"/>
      <c r="IK94" s="16"/>
      <c r="IL94" s="16"/>
      <c r="IM94" s="16"/>
      <c r="IN94" s="16"/>
      <c r="IO94" s="16"/>
      <c r="IP94" s="16"/>
      <c r="IQ94" s="16"/>
      <c r="IR94" s="16"/>
      <c r="IS94" s="16"/>
      <c r="IT94" s="16"/>
      <c r="IU94" s="16"/>
      <c r="IV94" s="16"/>
    </row>
    <row r="96" spans="1:256" x14ac:dyDescent="0.2">
      <c r="A96" s="18" t="s">
        <v>147</v>
      </c>
      <c r="C96" s="14">
        <v>45536</v>
      </c>
      <c r="D96" s="18" t="s">
        <v>1</v>
      </c>
      <c r="E96" s="18" t="s">
        <v>1</v>
      </c>
      <c r="F96" s="18" t="s">
        <v>155</v>
      </c>
      <c r="I96" s="20">
        <v>-13860</v>
      </c>
    </row>
    <row r="97" spans="1:256" x14ac:dyDescent="0.2">
      <c r="B97" s="18" t="s">
        <v>33</v>
      </c>
      <c r="C97" s="14">
        <v>45565</v>
      </c>
      <c r="D97" s="18" t="s">
        <v>143</v>
      </c>
      <c r="E97" s="18" t="s">
        <v>156</v>
      </c>
      <c r="F97" s="18" t="s">
        <v>144</v>
      </c>
      <c r="H97" s="20">
        <v>1750</v>
      </c>
    </row>
    <row r="98" spans="1:256" x14ac:dyDescent="0.2">
      <c r="D98" s="18" t="s">
        <v>1</v>
      </c>
      <c r="E98" s="18" t="s">
        <v>1</v>
      </c>
      <c r="F98" s="18" t="s">
        <v>160</v>
      </c>
      <c r="H98" s="20">
        <v>1750</v>
      </c>
      <c r="I98" s="20">
        <f>G98-H98</f>
        <v>-1750</v>
      </c>
    </row>
    <row r="99" spans="1:256" x14ac:dyDescent="0.2">
      <c r="A99" s="17" t="s">
        <v>1</v>
      </c>
      <c r="B99" s="17"/>
      <c r="C99" s="15">
        <v>45565</v>
      </c>
      <c r="D99" s="17" t="s">
        <v>1</v>
      </c>
      <c r="E99" s="17" t="s">
        <v>1</v>
      </c>
      <c r="F99" s="17" t="s">
        <v>161</v>
      </c>
      <c r="G99" s="19"/>
      <c r="H99" s="19"/>
      <c r="I99" s="19">
        <f>SUBTOTAL(9, I96:I98)</f>
        <v>-15610</v>
      </c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</row>
    <row r="100" spans="1:256" x14ac:dyDescent="0.2">
      <c r="A100" s="17"/>
      <c r="B100" s="17" t="s">
        <v>1</v>
      </c>
      <c r="C100" s="15"/>
      <c r="D100" s="17"/>
      <c r="E100" s="17"/>
      <c r="F100" s="17"/>
      <c r="G100" s="19"/>
      <c r="H100" s="19"/>
      <c r="I100" s="19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</row>
    <row r="102" spans="1:256" x14ac:dyDescent="0.2">
      <c r="A102" s="18" t="s">
        <v>138</v>
      </c>
      <c r="C102" s="14">
        <v>45536</v>
      </c>
      <c r="D102" s="18" t="s">
        <v>1</v>
      </c>
      <c r="E102" s="18" t="s">
        <v>1</v>
      </c>
      <c r="F102" s="18" t="s">
        <v>155</v>
      </c>
      <c r="I102" s="20">
        <v>-3.54</v>
      </c>
    </row>
    <row r="103" spans="1:256" x14ac:dyDescent="0.2">
      <c r="B103" s="18" t="s">
        <v>34</v>
      </c>
      <c r="C103" s="14">
        <v>45565</v>
      </c>
      <c r="D103" s="18" t="s">
        <v>136</v>
      </c>
      <c r="E103" s="18" t="s">
        <v>156</v>
      </c>
      <c r="F103" s="18" t="s">
        <v>137</v>
      </c>
      <c r="H103" s="20">
        <v>0.33</v>
      </c>
    </row>
    <row r="104" spans="1:256" x14ac:dyDescent="0.2">
      <c r="C104" s="14">
        <v>45565</v>
      </c>
      <c r="D104" s="18" t="s">
        <v>136</v>
      </c>
      <c r="E104" s="18" t="s">
        <v>156</v>
      </c>
      <c r="F104" s="18" t="s">
        <v>137</v>
      </c>
      <c r="H104" s="20">
        <v>0.12</v>
      </c>
    </row>
    <row r="105" spans="1:256" x14ac:dyDescent="0.2">
      <c r="D105" s="18" t="s">
        <v>1</v>
      </c>
      <c r="E105" s="18" t="s">
        <v>1</v>
      </c>
      <c r="F105" s="18" t="s">
        <v>160</v>
      </c>
      <c r="H105" s="20">
        <v>0.45</v>
      </c>
      <c r="I105" s="20">
        <f>G105-H105</f>
        <v>-0.45</v>
      </c>
    </row>
    <row r="106" spans="1:256" x14ac:dyDescent="0.2">
      <c r="A106" s="17" t="s">
        <v>1</v>
      </c>
      <c r="B106" s="17"/>
      <c r="C106" s="15">
        <v>45565</v>
      </c>
      <c r="D106" s="17" t="s">
        <v>1</v>
      </c>
      <c r="E106" s="17" t="s">
        <v>1</v>
      </c>
      <c r="F106" s="17" t="s">
        <v>161</v>
      </c>
      <c r="G106" s="19"/>
      <c r="H106" s="19"/>
      <c r="I106" s="19">
        <f>SUBTOTAL(9, I102:I105)</f>
        <v>-3.99</v>
      </c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</row>
    <row r="107" spans="1:256" x14ac:dyDescent="0.2">
      <c r="A107" s="17"/>
      <c r="B107" s="17" t="s">
        <v>1</v>
      </c>
      <c r="C107" s="15"/>
      <c r="D107" s="17"/>
      <c r="E107" s="17"/>
      <c r="F107" s="17"/>
      <c r="G107" s="19"/>
      <c r="H107" s="19"/>
      <c r="I107" s="19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  <c r="IV107" s="16"/>
    </row>
    <row r="109" spans="1:256" x14ac:dyDescent="0.2">
      <c r="A109" s="18" t="s">
        <v>142</v>
      </c>
      <c r="C109" s="14">
        <v>45536</v>
      </c>
      <c r="D109" s="18" t="s">
        <v>1</v>
      </c>
      <c r="E109" s="18" t="s">
        <v>1</v>
      </c>
      <c r="F109" s="18" t="s">
        <v>155</v>
      </c>
    </row>
    <row r="110" spans="1:256" x14ac:dyDescent="0.2">
      <c r="B110" s="18" t="s">
        <v>39</v>
      </c>
      <c r="C110" s="14">
        <v>45565</v>
      </c>
      <c r="D110" s="18" t="s">
        <v>140</v>
      </c>
      <c r="E110" s="18" t="s">
        <v>156</v>
      </c>
      <c r="F110" s="18" t="s">
        <v>141</v>
      </c>
      <c r="H110" s="20">
        <v>310.82</v>
      </c>
    </row>
    <row r="111" spans="1:256" x14ac:dyDescent="0.2">
      <c r="D111" s="18" t="s">
        <v>1</v>
      </c>
      <c r="E111" s="18" t="s">
        <v>1</v>
      </c>
      <c r="F111" s="18" t="s">
        <v>160</v>
      </c>
      <c r="H111" s="20">
        <v>310.82</v>
      </c>
      <c r="I111" s="20">
        <f>G111-H111</f>
        <v>-310.82</v>
      </c>
    </row>
    <row r="112" spans="1:256" x14ac:dyDescent="0.2">
      <c r="A112" s="17" t="s">
        <v>1</v>
      </c>
      <c r="B112" s="17"/>
      <c r="C112" s="15">
        <v>45565</v>
      </c>
      <c r="D112" s="17" t="s">
        <v>1</v>
      </c>
      <c r="E112" s="17" t="s">
        <v>1</v>
      </c>
      <c r="F112" s="17" t="s">
        <v>161</v>
      </c>
      <c r="G112" s="19"/>
      <c r="H112" s="19"/>
      <c r="I112" s="19">
        <f>SUBTOTAL(9, I109:I111)</f>
        <v>-310.82</v>
      </c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  <c r="IC112" s="16"/>
      <c r="ID112" s="16"/>
      <c r="IE112" s="16"/>
      <c r="IF112" s="16"/>
      <c r="IG112" s="16"/>
      <c r="IH112" s="16"/>
      <c r="II112" s="16"/>
      <c r="IJ112" s="16"/>
      <c r="IK112" s="16"/>
      <c r="IL112" s="16"/>
      <c r="IM112" s="16"/>
      <c r="IN112" s="16"/>
      <c r="IO112" s="16"/>
      <c r="IP112" s="16"/>
      <c r="IQ112" s="16"/>
      <c r="IR112" s="16"/>
      <c r="IS112" s="16"/>
      <c r="IT112" s="16"/>
      <c r="IU112" s="16"/>
      <c r="IV112" s="16"/>
    </row>
    <row r="113" spans="1:256" x14ac:dyDescent="0.2">
      <c r="A113" s="17"/>
      <c r="B113" s="17" t="s">
        <v>1</v>
      </c>
      <c r="C113" s="15"/>
      <c r="D113" s="17"/>
      <c r="E113" s="17"/>
      <c r="F113" s="17"/>
      <c r="G113" s="19"/>
      <c r="H113" s="19"/>
      <c r="I113" s="19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  <c r="IC113" s="16"/>
      <c r="ID113" s="16"/>
      <c r="IE113" s="16"/>
      <c r="IF113" s="16"/>
      <c r="IG113" s="16"/>
      <c r="IH113" s="16"/>
      <c r="II113" s="16"/>
      <c r="IJ113" s="16"/>
      <c r="IK113" s="16"/>
      <c r="IL113" s="16"/>
      <c r="IM113" s="16"/>
      <c r="IN113" s="16"/>
      <c r="IO113" s="16"/>
      <c r="IP113" s="16"/>
      <c r="IQ113" s="16"/>
      <c r="IR113" s="16"/>
      <c r="IS113" s="16"/>
      <c r="IT113" s="16"/>
      <c r="IU113" s="16"/>
      <c r="IV113" s="16"/>
    </row>
    <row r="115" spans="1:256" x14ac:dyDescent="0.2">
      <c r="A115" s="18" t="s">
        <v>150</v>
      </c>
      <c r="C115" s="14">
        <v>45536</v>
      </c>
      <c r="D115" s="18" t="s">
        <v>1</v>
      </c>
      <c r="E115" s="18" t="s">
        <v>1</v>
      </c>
      <c r="F115" s="18" t="s">
        <v>155</v>
      </c>
      <c r="I115" s="20">
        <v>-123759.09</v>
      </c>
    </row>
    <row r="116" spans="1:256" x14ac:dyDescent="0.2">
      <c r="B116" s="18" t="s">
        <v>42</v>
      </c>
      <c r="C116" s="14">
        <v>45565</v>
      </c>
      <c r="D116" s="18" t="s">
        <v>148</v>
      </c>
      <c r="E116" s="18" t="s">
        <v>156</v>
      </c>
      <c r="F116" s="18" t="s">
        <v>149</v>
      </c>
      <c r="H116" s="20">
        <v>15725.11</v>
      </c>
    </row>
    <row r="117" spans="1:256" x14ac:dyDescent="0.2">
      <c r="D117" s="18" t="s">
        <v>1</v>
      </c>
      <c r="E117" s="18" t="s">
        <v>1</v>
      </c>
      <c r="F117" s="18" t="s">
        <v>160</v>
      </c>
      <c r="H117" s="20">
        <v>15725.11</v>
      </c>
      <c r="I117" s="20">
        <f>G117-H117</f>
        <v>-15725.11</v>
      </c>
    </row>
    <row r="118" spans="1:256" x14ac:dyDescent="0.2">
      <c r="A118" s="17" t="s">
        <v>1</v>
      </c>
      <c r="B118" s="17"/>
      <c r="C118" s="15">
        <v>45565</v>
      </c>
      <c r="D118" s="17" t="s">
        <v>1</v>
      </c>
      <c r="E118" s="17" t="s">
        <v>1</v>
      </c>
      <c r="F118" s="17" t="s">
        <v>161</v>
      </c>
      <c r="G118" s="19"/>
      <c r="H118" s="19"/>
      <c r="I118" s="19">
        <f>SUBTOTAL(9, I115:I117)</f>
        <v>-139484.20000000001</v>
      </c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  <c r="ID118" s="16"/>
      <c r="IE118" s="16"/>
      <c r="IF118" s="16"/>
      <c r="IG118" s="16"/>
      <c r="IH118" s="16"/>
      <c r="II118" s="16"/>
      <c r="IJ118" s="16"/>
      <c r="IK118" s="16"/>
      <c r="IL118" s="16"/>
      <c r="IM118" s="16"/>
      <c r="IN118" s="16"/>
      <c r="IO118" s="16"/>
      <c r="IP118" s="16"/>
      <c r="IQ118" s="16"/>
      <c r="IR118" s="16"/>
      <c r="IS118" s="16"/>
      <c r="IT118" s="16"/>
      <c r="IU118" s="16"/>
      <c r="IV118" s="16"/>
    </row>
    <row r="119" spans="1:256" x14ac:dyDescent="0.2">
      <c r="A119" s="17"/>
      <c r="B119" s="17" t="s">
        <v>1</v>
      </c>
      <c r="C119" s="15"/>
      <c r="D119" s="17"/>
      <c r="E119" s="17"/>
      <c r="F119" s="17"/>
      <c r="G119" s="19"/>
      <c r="H119" s="19"/>
      <c r="I119" s="19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  <c r="IC119" s="16"/>
      <c r="ID119" s="16"/>
      <c r="IE119" s="16"/>
      <c r="IF119" s="16"/>
      <c r="IG119" s="16"/>
      <c r="IH119" s="16"/>
      <c r="II119" s="16"/>
      <c r="IJ119" s="16"/>
      <c r="IK119" s="16"/>
      <c r="IL119" s="16"/>
      <c r="IM119" s="16"/>
      <c r="IN119" s="16"/>
      <c r="IO119" s="16"/>
      <c r="IP119" s="16"/>
      <c r="IQ119" s="16"/>
      <c r="IR119" s="16"/>
      <c r="IS119" s="16"/>
      <c r="IT119" s="16"/>
      <c r="IU119" s="16"/>
      <c r="IV119" s="16"/>
    </row>
    <row r="121" spans="1:256" x14ac:dyDescent="0.2">
      <c r="A121" s="18" t="s">
        <v>206</v>
      </c>
      <c r="C121" s="14">
        <v>45536</v>
      </c>
      <c r="D121" s="18" t="s">
        <v>1</v>
      </c>
      <c r="E121" s="18" t="s">
        <v>1</v>
      </c>
      <c r="F121" s="18" t="s">
        <v>155</v>
      </c>
      <c r="I121" s="20">
        <v>900</v>
      </c>
    </row>
    <row r="122" spans="1:256" x14ac:dyDescent="0.2">
      <c r="B122" s="18" t="s">
        <v>59</v>
      </c>
      <c r="C122" s="14">
        <v>45560</v>
      </c>
      <c r="D122" s="18" t="s">
        <v>1</v>
      </c>
      <c r="E122" s="18" t="s">
        <v>157</v>
      </c>
      <c r="F122" s="18" t="s">
        <v>207</v>
      </c>
      <c r="G122" s="20">
        <v>25</v>
      </c>
    </row>
    <row r="123" spans="1:256" x14ac:dyDescent="0.2">
      <c r="D123" s="18" t="s">
        <v>1</v>
      </c>
      <c r="E123" s="18" t="s">
        <v>1</v>
      </c>
      <c r="F123" s="18" t="s">
        <v>160</v>
      </c>
      <c r="G123" s="20">
        <v>25</v>
      </c>
      <c r="I123" s="20">
        <f>G123-H123</f>
        <v>25</v>
      </c>
    </row>
    <row r="124" spans="1:256" x14ac:dyDescent="0.2">
      <c r="A124" s="17" t="s">
        <v>1</v>
      </c>
      <c r="B124" s="17"/>
      <c r="C124" s="15">
        <v>45565</v>
      </c>
      <c r="D124" s="17" t="s">
        <v>1</v>
      </c>
      <c r="E124" s="17" t="s">
        <v>1</v>
      </c>
      <c r="F124" s="17" t="s">
        <v>161</v>
      </c>
      <c r="G124" s="19"/>
      <c r="H124" s="19"/>
      <c r="I124" s="19">
        <f>SUBTOTAL(9, I121:I123)</f>
        <v>925</v>
      </c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  <c r="IS124" s="16"/>
      <c r="IT124" s="16"/>
      <c r="IU124" s="16"/>
      <c r="IV124" s="16"/>
    </row>
    <row r="125" spans="1:256" x14ac:dyDescent="0.2">
      <c r="A125" s="17"/>
      <c r="B125" s="17" t="s">
        <v>1</v>
      </c>
      <c r="C125" s="15"/>
      <c r="D125" s="17"/>
      <c r="E125" s="17"/>
      <c r="F125" s="17"/>
      <c r="G125" s="19"/>
      <c r="H125" s="19"/>
      <c r="I125" s="19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  <c r="IE125" s="16"/>
      <c r="IF125" s="16"/>
      <c r="IG125" s="16"/>
      <c r="IH125" s="16"/>
      <c r="II125" s="16"/>
      <c r="IJ125" s="16"/>
      <c r="IK125" s="16"/>
      <c r="IL125" s="16"/>
      <c r="IM125" s="16"/>
      <c r="IN125" s="16"/>
      <c r="IO125" s="16"/>
      <c r="IP125" s="16"/>
      <c r="IQ125" s="16"/>
      <c r="IR125" s="16"/>
      <c r="IS125" s="16"/>
      <c r="IT125" s="16"/>
      <c r="IU125" s="16"/>
      <c r="IV125" s="16"/>
    </row>
    <row r="127" spans="1:256" x14ac:dyDescent="0.2">
      <c r="A127" s="18" t="s">
        <v>132</v>
      </c>
      <c r="C127" s="14">
        <v>45536</v>
      </c>
      <c r="D127" s="18" t="s">
        <v>1</v>
      </c>
      <c r="E127" s="18" t="s">
        <v>1</v>
      </c>
      <c r="F127" s="18" t="s">
        <v>155</v>
      </c>
      <c r="I127" s="20">
        <v>4000</v>
      </c>
    </row>
    <row r="128" spans="1:256" x14ac:dyDescent="0.2">
      <c r="B128" s="18" t="s">
        <v>70</v>
      </c>
      <c r="C128" s="14">
        <v>45545</v>
      </c>
      <c r="D128" s="18" t="s">
        <v>130</v>
      </c>
      <c r="E128" s="18" t="s">
        <v>156</v>
      </c>
      <c r="F128" s="18" t="s">
        <v>131</v>
      </c>
      <c r="G128" s="20">
        <v>500</v>
      </c>
    </row>
    <row r="129" spans="1:256" x14ac:dyDescent="0.2">
      <c r="D129" s="18" t="s">
        <v>1</v>
      </c>
      <c r="E129" s="18" t="s">
        <v>1</v>
      </c>
      <c r="F129" s="18" t="s">
        <v>160</v>
      </c>
      <c r="G129" s="20">
        <v>500</v>
      </c>
      <c r="I129" s="20">
        <f>G129-H129</f>
        <v>500</v>
      </c>
    </row>
    <row r="130" spans="1:256" x14ac:dyDescent="0.2">
      <c r="A130" s="17" t="s">
        <v>1</v>
      </c>
      <c r="B130" s="17"/>
      <c r="C130" s="15">
        <v>45565</v>
      </c>
      <c r="D130" s="17" t="s">
        <v>1</v>
      </c>
      <c r="E130" s="17" t="s">
        <v>1</v>
      </c>
      <c r="F130" s="17" t="s">
        <v>161</v>
      </c>
      <c r="G130" s="19"/>
      <c r="H130" s="19"/>
      <c r="I130" s="19">
        <f>SUBTOTAL(9, I127:I129)</f>
        <v>4500</v>
      </c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  <c r="ID130" s="16"/>
      <c r="IE130" s="16"/>
      <c r="IF130" s="16"/>
      <c r="IG130" s="16"/>
      <c r="IH130" s="16"/>
      <c r="II130" s="16"/>
      <c r="IJ130" s="16"/>
      <c r="IK130" s="16"/>
      <c r="IL130" s="16"/>
      <c r="IM130" s="16"/>
      <c r="IN130" s="16"/>
      <c r="IO130" s="16"/>
      <c r="IP130" s="16"/>
      <c r="IQ130" s="16"/>
      <c r="IR130" s="16"/>
      <c r="IS130" s="16"/>
      <c r="IT130" s="16"/>
      <c r="IU130" s="16"/>
      <c r="IV130" s="16"/>
    </row>
    <row r="131" spans="1:256" x14ac:dyDescent="0.2">
      <c r="A131" s="17"/>
      <c r="B131" s="17" t="s">
        <v>1</v>
      </c>
      <c r="C131" s="15"/>
      <c r="D131" s="17"/>
      <c r="E131" s="17"/>
      <c r="F131" s="17"/>
      <c r="G131" s="19"/>
      <c r="H131" s="19"/>
      <c r="I131" s="19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  <c r="ID131" s="16"/>
      <c r="IE131" s="16"/>
      <c r="IF131" s="16"/>
      <c r="IG131" s="16"/>
      <c r="IH131" s="16"/>
      <c r="II131" s="16"/>
      <c r="IJ131" s="16"/>
      <c r="IK131" s="16"/>
      <c r="IL131" s="16"/>
      <c r="IM131" s="16"/>
      <c r="IN131" s="16"/>
      <c r="IO131" s="16"/>
      <c r="IP131" s="16"/>
      <c r="IQ131" s="16"/>
      <c r="IR131" s="16"/>
      <c r="IS131" s="16"/>
      <c r="IT131" s="16"/>
      <c r="IU131" s="16"/>
      <c r="IV131" s="16"/>
    </row>
    <row r="133" spans="1:256" x14ac:dyDescent="0.2">
      <c r="A133" s="18" t="s">
        <v>129</v>
      </c>
      <c r="C133" s="14">
        <v>45536</v>
      </c>
      <c r="D133" s="18" t="s">
        <v>1</v>
      </c>
      <c r="E133" s="18" t="s">
        <v>1</v>
      </c>
      <c r="F133" s="18" t="s">
        <v>155</v>
      </c>
      <c r="I133" s="20">
        <v>220428.65</v>
      </c>
    </row>
    <row r="134" spans="1:256" x14ac:dyDescent="0.2">
      <c r="B134" s="18" t="s">
        <v>75</v>
      </c>
      <c r="C134" s="14">
        <v>45542</v>
      </c>
      <c r="D134" s="18" t="s">
        <v>128</v>
      </c>
      <c r="E134" s="18" t="s">
        <v>156</v>
      </c>
      <c r="F134" s="18" t="s">
        <v>128</v>
      </c>
      <c r="G134" s="20">
        <v>25258</v>
      </c>
    </row>
    <row r="135" spans="1:256" x14ac:dyDescent="0.2">
      <c r="C135" s="14">
        <v>45548</v>
      </c>
      <c r="D135" s="18" t="s">
        <v>133</v>
      </c>
      <c r="E135" s="18" t="s">
        <v>156</v>
      </c>
      <c r="F135" s="18" t="s">
        <v>128</v>
      </c>
      <c r="G135" s="20">
        <v>1857.7</v>
      </c>
    </row>
    <row r="136" spans="1:256" x14ac:dyDescent="0.2">
      <c r="C136" s="14">
        <v>45550</v>
      </c>
      <c r="D136" s="18" t="s">
        <v>134</v>
      </c>
      <c r="E136" s="18" t="s">
        <v>156</v>
      </c>
      <c r="F136" s="18" t="s">
        <v>135</v>
      </c>
      <c r="G136" s="20">
        <v>625</v>
      </c>
    </row>
    <row r="137" spans="1:256" x14ac:dyDescent="0.2">
      <c r="C137" s="14">
        <v>45561</v>
      </c>
      <c r="D137" s="18" t="s">
        <v>1</v>
      </c>
      <c r="E137" s="18" t="s">
        <v>157</v>
      </c>
      <c r="F137" s="18" t="s">
        <v>33</v>
      </c>
      <c r="G137" s="20">
        <v>1368</v>
      </c>
    </row>
    <row r="138" spans="1:256" x14ac:dyDescent="0.2">
      <c r="C138" s="14">
        <v>45561</v>
      </c>
      <c r="D138" s="18" t="s">
        <v>1</v>
      </c>
      <c r="E138" s="18" t="s">
        <v>157</v>
      </c>
      <c r="F138" s="18" t="s">
        <v>32</v>
      </c>
      <c r="G138" s="20">
        <v>204</v>
      </c>
    </row>
    <row r="139" spans="1:256" x14ac:dyDescent="0.2">
      <c r="D139" s="18" t="s">
        <v>1</v>
      </c>
      <c r="E139" s="18" t="s">
        <v>1</v>
      </c>
      <c r="F139" s="18" t="s">
        <v>160</v>
      </c>
      <c r="G139" s="20">
        <v>29312.7</v>
      </c>
      <c r="I139" s="20">
        <f>G139-H139</f>
        <v>29312.7</v>
      </c>
    </row>
    <row r="140" spans="1:256" x14ac:dyDescent="0.2">
      <c r="A140" s="17" t="s">
        <v>1</v>
      </c>
      <c r="B140" s="17"/>
      <c r="C140" s="15">
        <v>45565</v>
      </c>
      <c r="D140" s="17" t="s">
        <v>1</v>
      </c>
      <c r="E140" s="17" t="s">
        <v>1</v>
      </c>
      <c r="F140" s="17" t="s">
        <v>161</v>
      </c>
      <c r="G140" s="19"/>
      <c r="H140" s="19"/>
      <c r="I140" s="19">
        <f>SUBTOTAL(9, I133:I139)</f>
        <v>249741.35</v>
      </c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  <c r="ID140" s="16"/>
      <c r="IE140" s="16"/>
      <c r="IF140" s="16"/>
      <c r="IG140" s="16"/>
      <c r="IH140" s="16"/>
      <c r="II140" s="16"/>
      <c r="IJ140" s="16"/>
      <c r="IK140" s="16"/>
      <c r="IL140" s="16"/>
      <c r="IM140" s="16"/>
      <c r="IN140" s="16"/>
      <c r="IO140" s="16"/>
      <c r="IP140" s="16"/>
      <c r="IQ140" s="16"/>
      <c r="IR140" s="16"/>
      <c r="IS140" s="16"/>
      <c r="IT140" s="16"/>
      <c r="IU140" s="16"/>
      <c r="IV140" s="16"/>
    </row>
    <row r="141" spans="1:256" x14ac:dyDescent="0.2">
      <c r="A141" s="17"/>
      <c r="B141" s="17" t="s">
        <v>1</v>
      </c>
      <c r="C141" s="15"/>
      <c r="D141" s="17"/>
      <c r="E141" s="17"/>
      <c r="F141" s="17"/>
      <c r="G141" s="19"/>
      <c r="H141" s="19"/>
      <c r="I141" s="19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  <c r="IC141" s="16"/>
      <c r="ID141" s="16"/>
      <c r="IE141" s="16"/>
      <c r="IF141" s="16"/>
      <c r="IG141" s="16"/>
      <c r="IH141" s="16"/>
      <c r="II141" s="16"/>
      <c r="IJ141" s="16"/>
      <c r="IK141" s="16"/>
      <c r="IL141" s="16"/>
      <c r="IM141" s="16"/>
      <c r="IN141" s="16"/>
      <c r="IO141" s="16"/>
      <c r="IP141" s="16"/>
      <c r="IQ141" s="16"/>
      <c r="IR141" s="16"/>
      <c r="IS141" s="16"/>
      <c r="IT141" s="16"/>
      <c r="IU141" s="16"/>
      <c r="IV141" s="16"/>
    </row>
    <row r="143" spans="1:256" x14ac:dyDescent="0.2">
      <c r="A143" s="18" t="s">
        <v>208</v>
      </c>
      <c r="C143" s="14">
        <v>45536</v>
      </c>
      <c r="D143" s="18" t="s">
        <v>1</v>
      </c>
      <c r="E143" s="18" t="s">
        <v>1</v>
      </c>
      <c r="F143" s="18" t="s">
        <v>155</v>
      </c>
      <c r="I143" s="20">
        <v>1085</v>
      </c>
    </row>
    <row r="144" spans="1:256" x14ac:dyDescent="0.2">
      <c r="B144" s="18" t="s">
        <v>76</v>
      </c>
      <c r="C144" s="14">
        <v>45538</v>
      </c>
      <c r="D144" s="18" t="s">
        <v>1</v>
      </c>
      <c r="E144" s="18" t="s">
        <v>157</v>
      </c>
      <c r="F144" s="18" t="s">
        <v>209</v>
      </c>
      <c r="G144" s="20">
        <v>31</v>
      </c>
    </row>
    <row r="145" spans="1:256" x14ac:dyDescent="0.2">
      <c r="C145" s="14">
        <v>45545</v>
      </c>
      <c r="D145" s="18" t="s">
        <v>1</v>
      </c>
      <c r="E145" s="18" t="s">
        <v>157</v>
      </c>
      <c r="F145" s="18" t="s">
        <v>209</v>
      </c>
      <c r="G145" s="20">
        <v>31</v>
      </c>
    </row>
    <row r="146" spans="1:256" x14ac:dyDescent="0.2">
      <c r="C146" s="14">
        <v>45552</v>
      </c>
      <c r="D146" s="18" t="s">
        <v>1</v>
      </c>
      <c r="E146" s="18" t="s">
        <v>157</v>
      </c>
      <c r="F146" s="18" t="s">
        <v>209</v>
      </c>
      <c r="G146" s="20">
        <v>31</v>
      </c>
    </row>
    <row r="147" spans="1:256" x14ac:dyDescent="0.2">
      <c r="C147" s="14">
        <v>45559</v>
      </c>
      <c r="D147" s="18" t="s">
        <v>1</v>
      </c>
      <c r="E147" s="18" t="s">
        <v>157</v>
      </c>
      <c r="F147" s="18" t="s">
        <v>209</v>
      </c>
      <c r="G147" s="20">
        <v>31</v>
      </c>
    </row>
    <row r="148" spans="1:256" x14ac:dyDescent="0.2">
      <c r="D148" s="18" t="s">
        <v>1</v>
      </c>
      <c r="E148" s="18" t="s">
        <v>1</v>
      </c>
      <c r="F148" s="18" t="s">
        <v>160</v>
      </c>
      <c r="G148" s="20">
        <v>124</v>
      </c>
      <c r="I148" s="20">
        <f>G148-H148</f>
        <v>124</v>
      </c>
    </row>
    <row r="149" spans="1:256" x14ac:dyDescent="0.2">
      <c r="A149" s="17" t="s">
        <v>1</v>
      </c>
      <c r="B149" s="17"/>
      <c r="C149" s="15">
        <v>45565</v>
      </c>
      <c r="D149" s="17" t="s">
        <v>1</v>
      </c>
      <c r="E149" s="17" t="s">
        <v>1</v>
      </c>
      <c r="F149" s="17" t="s">
        <v>161</v>
      </c>
      <c r="G149" s="19"/>
      <c r="H149" s="19"/>
      <c r="I149" s="19">
        <f>SUBTOTAL(9, I143:I148)</f>
        <v>1209</v>
      </c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  <c r="IC149" s="16"/>
      <c r="ID149" s="16"/>
      <c r="IE149" s="16"/>
      <c r="IF149" s="16"/>
      <c r="IG149" s="16"/>
      <c r="IH149" s="16"/>
      <c r="II149" s="16"/>
      <c r="IJ149" s="16"/>
      <c r="IK149" s="16"/>
      <c r="IL149" s="16"/>
      <c r="IM149" s="16"/>
      <c r="IN149" s="16"/>
      <c r="IO149" s="16"/>
      <c r="IP149" s="16"/>
      <c r="IQ149" s="16"/>
      <c r="IR149" s="16"/>
      <c r="IS149" s="16"/>
      <c r="IT149" s="16"/>
      <c r="IU149" s="16"/>
      <c r="IV149" s="16"/>
    </row>
    <row r="150" spans="1:256" x14ac:dyDescent="0.2">
      <c r="A150" s="17"/>
      <c r="B150" s="17" t="s">
        <v>1</v>
      </c>
      <c r="C150" s="15"/>
      <c r="D150" s="17"/>
      <c r="E150" s="17"/>
      <c r="F150" s="17"/>
      <c r="G150" s="19"/>
      <c r="H150" s="19"/>
      <c r="I150" s="19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  <c r="FZ150" s="16"/>
      <c r="GA150" s="16"/>
      <c r="GB150" s="16"/>
      <c r="GC150" s="16"/>
      <c r="GD150" s="16"/>
      <c r="GE150" s="16"/>
      <c r="GF150" s="16"/>
      <c r="GG150" s="16"/>
      <c r="GH150" s="16"/>
      <c r="GI150" s="16"/>
      <c r="GJ150" s="16"/>
      <c r="GK150" s="16"/>
      <c r="GL150" s="16"/>
      <c r="GM150" s="16"/>
      <c r="GN150" s="16"/>
      <c r="GO150" s="16"/>
      <c r="GP150" s="16"/>
      <c r="GQ150" s="16"/>
      <c r="GR150" s="16"/>
      <c r="GS150" s="16"/>
      <c r="GT150" s="16"/>
      <c r="GU150" s="16"/>
      <c r="GV150" s="16"/>
      <c r="GW150" s="16"/>
      <c r="GX150" s="16"/>
      <c r="GY150" s="16"/>
      <c r="GZ150" s="16"/>
      <c r="HA150" s="16"/>
      <c r="HB150" s="16"/>
      <c r="HC150" s="16"/>
      <c r="HD150" s="16"/>
      <c r="HE150" s="16"/>
      <c r="HF150" s="16"/>
      <c r="HG150" s="16"/>
      <c r="HH150" s="16"/>
      <c r="HI150" s="16"/>
      <c r="HJ150" s="16"/>
      <c r="HK150" s="16"/>
      <c r="HL150" s="16"/>
      <c r="HM150" s="16"/>
      <c r="HN150" s="16"/>
      <c r="HO150" s="16"/>
      <c r="HP150" s="16"/>
      <c r="HQ150" s="16"/>
      <c r="HR150" s="16"/>
      <c r="HS150" s="16"/>
      <c r="HT150" s="16"/>
      <c r="HU150" s="16"/>
      <c r="HV150" s="16"/>
      <c r="HW150" s="16"/>
      <c r="HX150" s="16"/>
      <c r="HY150" s="16"/>
      <c r="HZ150" s="16"/>
      <c r="IA150" s="16"/>
      <c r="IB150" s="16"/>
      <c r="IC150" s="16"/>
      <c r="ID150" s="16"/>
      <c r="IE150" s="16"/>
      <c r="IF150" s="16"/>
      <c r="IG150" s="16"/>
      <c r="IH150" s="16"/>
      <c r="II150" s="16"/>
      <c r="IJ150" s="16"/>
      <c r="IK150" s="16"/>
      <c r="IL150" s="16"/>
      <c r="IM150" s="16"/>
      <c r="IN150" s="16"/>
      <c r="IO150" s="16"/>
      <c r="IP150" s="16"/>
      <c r="IQ150" s="16"/>
      <c r="IR150" s="16"/>
      <c r="IS150" s="16"/>
      <c r="IT150" s="16"/>
      <c r="IU150" s="16"/>
      <c r="IV150" s="16"/>
    </row>
    <row r="152" spans="1:256" x14ac:dyDescent="0.2">
      <c r="A152" s="18" t="s">
        <v>127</v>
      </c>
      <c r="C152" s="14">
        <v>45536</v>
      </c>
      <c r="D152" s="18" t="s">
        <v>1</v>
      </c>
      <c r="E152" s="18" t="s">
        <v>1</v>
      </c>
      <c r="F152" s="18" t="s">
        <v>155</v>
      </c>
    </row>
    <row r="153" spans="1:256" x14ac:dyDescent="0.2">
      <c r="B153" s="18" t="s">
        <v>74</v>
      </c>
      <c r="C153" s="14">
        <v>45536</v>
      </c>
      <c r="D153" s="18" t="s">
        <v>1</v>
      </c>
      <c r="E153" s="18" t="s">
        <v>156</v>
      </c>
      <c r="F153" s="18" t="s">
        <v>126</v>
      </c>
      <c r="G153" s="20">
        <v>182.31</v>
      </c>
    </row>
    <row r="154" spans="1:256" x14ac:dyDescent="0.2">
      <c r="D154" s="18" t="s">
        <v>1</v>
      </c>
      <c r="E154" s="18" t="s">
        <v>1</v>
      </c>
      <c r="F154" s="18" t="s">
        <v>160</v>
      </c>
      <c r="G154" s="20">
        <v>182.31</v>
      </c>
      <c r="I154" s="20">
        <f>G154-H154</f>
        <v>182.31</v>
      </c>
    </row>
    <row r="155" spans="1:256" x14ac:dyDescent="0.2">
      <c r="A155" s="17" t="s">
        <v>1</v>
      </c>
      <c r="B155" s="17"/>
      <c r="C155" s="15">
        <v>45565</v>
      </c>
      <c r="D155" s="17" t="s">
        <v>1</v>
      </c>
      <c r="E155" s="17" t="s">
        <v>1</v>
      </c>
      <c r="F155" s="17" t="s">
        <v>161</v>
      </c>
      <c r="G155" s="19"/>
      <c r="H155" s="19"/>
      <c r="I155" s="19">
        <f>SUBTOTAL(9, I152:I154)</f>
        <v>182.31</v>
      </c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  <c r="GB155" s="16"/>
      <c r="GC155" s="16"/>
      <c r="GD155" s="16"/>
      <c r="GE155" s="16"/>
      <c r="GF155" s="16"/>
      <c r="GG155" s="16"/>
      <c r="GH155" s="16"/>
      <c r="GI155" s="16"/>
      <c r="GJ155" s="16"/>
      <c r="GK155" s="16"/>
      <c r="GL155" s="16"/>
      <c r="GM155" s="16"/>
      <c r="GN155" s="16"/>
      <c r="GO155" s="16"/>
      <c r="GP155" s="16"/>
      <c r="GQ155" s="16"/>
      <c r="GR155" s="16"/>
      <c r="GS155" s="16"/>
      <c r="GT155" s="16"/>
      <c r="GU155" s="16"/>
      <c r="GV155" s="16"/>
      <c r="GW155" s="16"/>
      <c r="GX155" s="16"/>
      <c r="GY155" s="16"/>
      <c r="GZ155" s="16"/>
      <c r="HA155" s="16"/>
      <c r="HB155" s="16"/>
      <c r="HC155" s="16"/>
      <c r="HD155" s="16"/>
      <c r="HE155" s="16"/>
      <c r="HF155" s="16"/>
      <c r="HG155" s="16"/>
      <c r="HH155" s="16"/>
      <c r="HI155" s="16"/>
      <c r="HJ155" s="16"/>
      <c r="HK155" s="16"/>
      <c r="HL155" s="16"/>
      <c r="HM155" s="16"/>
      <c r="HN155" s="16"/>
      <c r="HO155" s="16"/>
      <c r="HP155" s="16"/>
      <c r="HQ155" s="16"/>
      <c r="HR155" s="16"/>
      <c r="HS155" s="16"/>
      <c r="HT155" s="16"/>
      <c r="HU155" s="16"/>
      <c r="HV155" s="16"/>
      <c r="HW155" s="16"/>
      <c r="HX155" s="16"/>
      <c r="HY155" s="16"/>
      <c r="HZ155" s="16"/>
      <c r="IA155" s="16"/>
      <c r="IB155" s="16"/>
      <c r="IC155" s="16"/>
      <c r="ID155" s="16"/>
      <c r="IE155" s="16"/>
      <c r="IF155" s="16"/>
      <c r="IG155" s="16"/>
      <c r="IH155" s="16"/>
      <c r="II155" s="16"/>
      <c r="IJ155" s="16"/>
      <c r="IK155" s="16"/>
      <c r="IL155" s="16"/>
      <c r="IM155" s="16"/>
      <c r="IN155" s="16"/>
      <c r="IO155" s="16"/>
      <c r="IP155" s="16"/>
      <c r="IQ155" s="16"/>
      <c r="IR155" s="16"/>
      <c r="IS155" s="16"/>
      <c r="IT155" s="16"/>
      <c r="IU155" s="16"/>
      <c r="IV155" s="16"/>
    </row>
    <row r="156" spans="1:256" x14ac:dyDescent="0.2">
      <c r="A156" s="17"/>
      <c r="B156" s="17" t="s">
        <v>1</v>
      </c>
      <c r="C156" s="15"/>
      <c r="D156" s="17"/>
      <c r="E156" s="17"/>
      <c r="F156" s="17"/>
      <c r="G156" s="19"/>
      <c r="H156" s="19"/>
      <c r="I156" s="19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  <c r="FZ156" s="16"/>
      <c r="GA156" s="16"/>
      <c r="GB156" s="16"/>
      <c r="GC156" s="16"/>
      <c r="GD156" s="16"/>
      <c r="GE156" s="16"/>
      <c r="GF156" s="16"/>
      <c r="GG156" s="16"/>
      <c r="GH156" s="16"/>
      <c r="GI156" s="16"/>
      <c r="GJ156" s="16"/>
      <c r="GK156" s="16"/>
      <c r="GL156" s="16"/>
      <c r="GM156" s="16"/>
      <c r="GN156" s="16"/>
      <c r="GO156" s="16"/>
      <c r="GP156" s="16"/>
      <c r="GQ156" s="16"/>
      <c r="GR156" s="16"/>
      <c r="GS156" s="16"/>
      <c r="GT156" s="16"/>
      <c r="GU156" s="16"/>
      <c r="GV156" s="16"/>
      <c r="GW156" s="16"/>
      <c r="GX156" s="16"/>
      <c r="GY156" s="16"/>
      <c r="GZ156" s="16"/>
      <c r="HA156" s="16"/>
      <c r="HB156" s="16"/>
      <c r="HC156" s="16"/>
      <c r="HD156" s="16"/>
      <c r="HE156" s="16"/>
      <c r="HF156" s="16"/>
      <c r="HG156" s="16"/>
      <c r="HH156" s="16"/>
      <c r="HI156" s="16"/>
      <c r="HJ156" s="16"/>
      <c r="HK156" s="16"/>
      <c r="HL156" s="16"/>
      <c r="HM156" s="16"/>
      <c r="HN156" s="16"/>
      <c r="HO156" s="16"/>
      <c r="HP156" s="16"/>
      <c r="HQ156" s="16"/>
      <c r="HR156" s="16"/>
      <c r="HS156" s="16"/>
      <c r="HT156" s="16"/>
      <c r="HU156" s="16"/>
      <c r="HV156" s="16"/>
      <c r="HW156" s="16"/>
      <c r="HX156" s="16"/>
      <c r="HY156" s="16"/>
      <c r="HZ156" s="16"/>
      <c r="IA156" s="16"/>
      <c r="IB156" s="16"/>
      <c r="IC156" s="16"/>
      <c r="ID156" s="16"/>
      <c r="IE156" s="16"/>
      <c r="IF156" s="16"/>
      <c r="IG156" s="16"/>
      <c r="IH156" s="16"/>
      <c r="II156" s="16"/>
      <c r="IJ156" s="16"/>
      <c r="IK156" s="16"/>
      <c r="IL156" s="16"/>
      <c r="IM156" s="16"/>
      <c r="IN156" s="16"/>
      <c r="IO156" s="16"/>
      <c r="IP156" s="16"/>
      <c r="IQ156" s="16"/>
      <c r="IR156" s="16"/>
      <c r="IS156" s="16"/>
      <c r="IT156" s="16"/>
      <c r="IU156" s="16"/>
      <c r="IV156" s="16"/>
    </row>
    <row r="158" spans="1:256" x14ac:dyDescent="0.2">
      <c r="A158" s="18" t="s">
        <v>210</v>
      </c>
      <c r="C158" s="14">
        <v>45536</v>
      </c>
      <c r="D158" s="18" t="s">
        <v>1</v>
      </c>
      <c r="E158" s="18" t="s">
        <v>1</v>
      </c>
      <c r="F158" s="18" t="s">
        <v>155</v>
      </c>
      <c r="I158" s="20">
        <v>69.42</v>
      </c>
    </row>
    <row r="159" spans="1:256" x14ac:dyDescent="0.2">
      <c r="B159" s="18" t="s">
        <v>82</v>
      </c>
    </row>
    <row r="160" spans="1:256" x14ac:dyDescent="0.2">
      <c r="A160" s="17" t="s">
        <v>1</v>
      </c>
      <c r="B160" s="17"/>
      <c r="C160" s="15">
        <v>45565</v>
      </c>
      <c r="D160" s="17" t="s">
        <v>1</v>
      </c>
      <c r="E160" s="17" t="s">
        <v>1</v>
      </c>
      <c r="F160" s="17" t="s">
        <v>161</v>
      </c>
      <c r="G160" s="19"/>
      <c r="H160" s="19"/>
      <c r="I160" s="19">
        <f>SUBTOTAL(9, I158:I159)</f>
        <v>69.42</v>
      </c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  <c r="FZ160" s="16"/>
      <c r="GA160" s="16"/>
      <c r="GB160" s="16"/>
      <c r="GC160" s="16"/>
      <c r="GD160" s="16"/>
      <c r="GE160" s="16"/>
      <c r="GF160" s="16"/>
      <c r="GG160" s="16"/>
      <c r="GH160" s="16"/>
      <c r="GI160" s="16"/>
      <c r="GJ160" s="16"/>
      <c r="GK160" s="16"/>
      <c r="GL160" s="16"/>
      <c r="GM160" s="16"/>
      <c r="GN160" s="16"/>
      <c r="GO160" s="16"/>
      <c r="GP160" s="16"/>
      <c r="GQ160" s="16"/>
      <c r="GR160" s="16"/>
      <c r="GS160" s="16"/>
      <c r="GT160" s="16"/>
      <c r="GU160" s="16"/>
      <c r="GV160" s="16"/>
      <c r="GW160" s="16"/>
      <c r="GX160" s="16"/>
      <c r="GY160" s="16"/>
      <c r="GZ160" s="16"/>
      <c r="HA160" s="16"/>
      <c r="HB160" s="16"/>
      <c r="HC160" s="16"/>
      <c r="HD160" s="16"/>
      <c r="HE160" s="16"/>
      <c r="HF160" s="16"/>
      <c r="HG160" s="16"/>
      <c r="HH160" s="16"/>
      <c r="HI160" s="16"/>
      <c r="HJ160" s="16"/>
      <c r="HK160" s="16"/>
      <c r="HL160" s="16"/>
      <c r="HM160" s="16"/>
      <c r="HN160" s="16"/>
      <c r="HO160" s="16"/>
      <c r="HP160" s="16"/>
      <c r="HQ160" s="16"/>
      <c r="HR160" s="16"/>
      <c r="HS160" s="16"/>
      <c r="HT160" s="16"/>
      <c r="HU160" s="16"/>
      <c r="HV160" s="16"/>
      <c r="HW160" s="16"/>
      <c r="HX160" s="16"/>
      <c r="HY160" s="16"/>
      <c r="HZ160" s="16"/>
      <c r="IA160" s="16"/>
      <c r="IB160" s="16"/>
      <c r="IC160" s="16"/>
      <c r="ID160" s="16"/>
      <c r="IE160" s="16"/>
      <c r="IF160" s="16"/>
      <c r="IG160" s="16"/>
      <c r="IH160" s="16"/>
      <c r="II160" s="16"/>
      <c r="IJ160" s="16"/>
      <c r="IK160" s="16"/>
      <c r="IL160" s="16"/>
      <c r="IM160" s="16"/>
      <c r="IN160" s="16"/>
      <c r="IO160" s="16"/>
      <c r="IP160" s="16"/>
      <c r="IQ160" s="16"/>
      <c r="IR160" s="16"/>
      <c r="IS160" s="16"/>
      <c r="IT160" s="16"/>
      <c r="IU160" s="16"/>
      <c r="IV160" s="16"/>
    </row>
    <row r="161" spans="1:256" x14ac:dyDescent="0.2">
      <c r="A161" s="17"/>
      <c r="B161" s="17" t="s">
        <v>1</v>
      </c>
      <c r="C161" s="15"/>
      <c r="D161" s="17"/>
      <c r="E161" s="17"/>
      <c r="F161" s="17"/>
      <c r="G161" s="19"/>
      <c r="H161" s="19"/>
      <c r="I161" s="19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  <c r="GB161" s="16"/>
      <c r="GC161" s="16"/>
      <c r="GD161" s="16"/>
      <c r="GE161" s="16"/>
      <c r="GF161" s="16"/>
      <c r="GG161" s="16"/>
      <c r="GH161" s="16"/>
      <c r="GI161" s="16"/>
      <c r="GJ161" s="16"/>
      <c r="GK161" s="16"/>
      <c r="GL161" s="16"/>
      <c r="GM161" s="16"/>
      <c r="GN161" s="16"/>
      <c r="GO161" s="16"/>
      <c r="GP161" s="16"/>
      <c r="GQ161" s="16"/>
      <c r="GR161" s="16"/>
      <c r="GS161" s="16"/>
      <c r="GT161" s="16"/>
      <c r="GU161" s="16"/>
      <c r="GV161" s="16"/>
      <c r="GW161" s="16"/>
      <c r="GX161" s="16"/>
      <c r="GY161" s="16"/>
      <c r="GZ161" s="16"/>
      <c r="HA161" s="16"/>
      <c r="HB161" s="16"/>
      <c r="HC161" s="16"/>
      <c r="HD161" s="16"/>
      <c r="HE161" s="16"/>
      <c r="HF161" s="16"/>
      <c r="HG161" s="16"/>
      <c r="HH161" s="16"/>
      <c r="HI161" s="16"/>
      <c r="HJ161" s="16"/>
      <c r="HK161" s="16"/>
      <c r="HL161" s="16"/>
      <c r="HM161" s="16"/>
      <c r="HN161" s="16"/>
      <c r="HO161" s="16"/>
      <c r="HP161" s="16"/>
      <c r="HQ161" s="16"/>
      <c r="HR161" s="16"/>
      <c r="HS161" s="16"/>
      <c r="HT161" s="16"/>
      <c r="HU161" s="16"/>
      <c r="HV161" s="16"/>
      <c r="HW161" s="16"/>
      <c r="HX161" s="16"/>
      <c r="HY161" s="16"/>
      <c r="HZ161" s="16"/>
      <c r="IA161" s="16"/>
      <c r="IB161" s="16"/>
      <c r="IC161" s="16"/>
      <c r="ID161" s="16"/>
      <c r="IE161" s="16"/>
      <c r="IF161" s="16"/>
      <c r="IG161" s="16"/>
      <c r="IH161" s="16"/>
      <c r="II161" s="16"/>
      <c r="IJ161" s="16"/>
      <c r="IK161" s="16"/>
      <c r="IL161" s="16"/>
      <c r="IM161" s="16"/>
      <c r="IN161" s="16"/>
      <c r="IO161" s="16"/>
      <c r="IP161" s="16"/>
      <c r="IQ161" s="16"/>
      <c r="IR161" s="16"/>
      <c r="IS161" s="16"/>
      <c r="IT161" s="16"/>
      <c r="IU161" s="16"/>
      <c r="IV161" s="16"/>
    </row>
    <row r="163" spans="1:256" x14ac:dyDescent="0.2">
      <c r="A163" s="18" t="s">
        <v>211</v>
      </c>
      <c r="C163" s="14">
        <v>45536</v>
      </c>
      <c r="D163" s="18" t="s">
        <v>1</v>
      </c>
      <c r="E163" s="18" t="s">
        <v>1</v>
      </c>
      <c r="F163" s="18" t="s">
        <v>155</v>
      </c>
      <c r="I163" s="20">
        <v>87689.97</v>
      </c>
    </row>
    <row r="164" spans="1:256" x14ac:dyDescent="0.2">
      <c r="B164" s="18" t="s">
        <v>113</v>
      </c>
      <c r="C164" s="14">
        <v>45546</v>
      </c>
      <c r="D164" s="18" t="s">
        <v>162</v>
      </c>
      <c r="E164" s="18" t="s">
        <v>157</v>
      </c>
      <c r="F164" s="18" t="s">
        <v>212</v>
      </c>
      <c r="G164" s="20">
        <v>541.64</v>
      </c>
    </row>
    <row r="165" spans="1:256" x14ac:dyDescent="0.2">
      <c r="C165" s="14">
        <v>45546</v>
      </c>
      <c r="D165" s="18" t="s">
        <v>164</v>
      </c>
      <c r="E165" s="18" t="s">
        <v>157</v>
      </c>
      <c r="F165" s="18" t="s">
        <v>213</v>
      </c>
      <c r="G165" s="20">
        <v>180.15</v>
      </c>
    </row>
    <row r="166" spans="1:256" x14ac:dyDescent="0.2">
      <c r="C166" s="14">
        <v>45546</v>
      </c>
      <c r="D166" s="18" t="s">
        <v>166</v>
      </c>
      <c r="E166" s="18" t="s">
        <v>157</v>
      </c>
      <c r="F166" s="18" t="s">
        <v>214</v>
      </c>
      <c r="G166" s="20">
        <v>1854.94</v>
      </c>
    </row>
    <row r="167" spans="1:256" x14ac:dyDescent="0.2">
      <c r="C167" s="14">
        <v>45546</v>
      </c>
      <c r="D167" s="18" t="s">
        <v>168</v>
      </c>
      <c r="E167" s="18" t="s">
        <v>157</v>
      </c>
      <c r="F167" s="18" t="s">
        <v>215</v>
      </c>
      <c r="G167" s="20">
        <v>750</v>
      </c>
    </row>
    <row r="168" spans="1:256" x14ac:dyDescent="0.2">
      <c r="C168" s="14">
        <v>45546</v>
      </c>
      <c r="D168" s="18" t="s">
        <v>170</v>
      </c>
      <c r="E168" s="18" t="s">
        <v>157</v>
      </c>
      <c r="F168" s="18" t="s">
        <v>216</v>
      </c>
      <c r="G168" s="20">
        <v>1303.18</v>
      </c>
    </row>
    <row r="169" spans="1:256" x14ac:dyDescent="0.2">
      <c r="C169" s="14">
        <v>45546</v>
      </c>
      <c r="D169" s="18" t="s">
        <v>172</v>
      </c>
      <c r="E169" s="18" t="s">
        <v>157</v>
      </c>
      <c r="F169" s="18" t="s">
        <v>217</v>
      </c>
      <c r="G169" s="20">
        <v>467.12</v>
      </c>
    </row>
    <row r="170" spans="1:256" x14ac:dyDescent="0.2">
      <c r="C170" s="14">
        <v>45546</v>
      </c>
      <c r="D170" s="18" t="s">
        <v>174</v>
      </c>
      <c r="E170" s="18" t="s">
        <v>157</v>
      </c>
      <c r="F170" s="18" t="s">
        <v>218</v>
      </c>
      <c r="G170" s="20">
        <v>1363.73</v>
      </c>
    </row>
    <row r="171" spans="1:256" x14ac:dyDescent="0.2">
      <c r="C171" s="14">
        <v>45546</v>
      </c>
      <c r="D171" s="18" t="s">
        <v>176</v>
      </c>
      <c r="E171" s="18" t="s">
        <v>157</v>
      </c>
      <c r="F171" s="18" t="s">
        <v>219</v>
      </c>
      <c r="G171" s="20">
        <v>306.5</v>
      </c>
    </row>
    <row r="172" spans="1:256" x14ac:dyDescent="0.2">
      <c r="C172" s="14">
        <v>45546</v>
      </c>
      <c r="D172" s="18" t="s">
        <v>178</v>
      </c>
      <c r="E172" s="18" t="s">
        <v>157</v>
      </c>
      <c r="F172" s="18" t="s">
        <v>220</v>
      </c>
      <c r="G172" s="20">
        <v>219.25</v>
      </c>
    </row>
    <row r="173" spans="1:256" x14ac:dyDescent="0.2">
      <c r="C173" s="14">
        <v>45551</v>
      </c>
      <c r="D173" s="18" t="s">
        <v>180</v>
      </c>
      <c r="E173" s="18" t="s">
        <v>157</v>
      </c>
      <c r="F173" s="18" t="s">
        <v>221</v>
      </c>
      <c r="G173" s="20">
        <v>384.59</v>
      </c>
    </row>
    <row r="174" spans="1:256" x14ac:dyDescent="0.2">
      <c r="C174" s="14">
        <v>45551</v>
      </c>
      <c r="D174" s="18" t="s">
        <v>182</v>
      </c>
      <c r="E174" s="18" t="s">
        <v>157</v>
      </c>
      <c r="F174" s="18" t="s">
        <v>222</v>
      </c>
      <c r="G174" s="20">
        <v>852.62</v>
      </c>
    </row>
    <row r="175" spans="1:256" x14ac:dyDescent="0.2">
      <c r="C175" s="14">
        <v>45552</v>
      </c>
      <c r="D175" s="18" t="s">
        <v>184</v>
      </c>
      <c r="E175" s="18" t="s">
        <v>157</v>
      </c>
      <c r="F175" s="18" t="s">
        <v>223</v>
      </c>
      <c r="G175" s="20">
        <v>1567.89</v>
      </c>
    </row>
    <row r="176" spans="1:256" x14ac:dyDescent="0.2">
      <c r="C176" s="14">
        <v>45552</v>
      </c>
      <c r="D176" s="18" t="s">
        <v>186</v>
      </c>
      <c r="E176" s="18" t="s">
        <v>157</v>
      </c>
      <c r="F176" s="18" t="s">
        <v>224</v>
      </c>
      <c r="G176" s="20">
        <v>389.13</v>
      </c>
    </row>
    <row r="177" spans="1:256" x14ac:dyDescent="0.2">
      <c r="C177" s="14">
        <v>45552</v>
      </c>
      <c r="D177" s="18" t="s">
        <v>188</v>
      </c>
      <c r="E177" s="18" t="s">
        <v>157</v>
      </c>
      <c r="F177" s="18" t="s">
        <v>225</v>
      </c>
      <c r="G177" s="20">
        <v>45.48</v>
      </c>
    </row>
    <row r="178" spans="1:256" x14ac:dyDescent="0.2">
      <c r="C178" s="14">
        <v>45552</v>
      </c>
      <c r="D178" s="18" t="s">
        <v>190</v>
      </c>
      <c r="E178" s="18" t="s">
        <v>157</v>
      </c>
      <c r="F178" s="18" t="s">
        <v>226</v>
      </c>
      <c r="G178" s="20">
        <v>2400</v>
      </c>
    </row>
    <row r="179" spans="1:256" x14ac:dyDescent="0.2">
      <c r="C179" s="14">
        <v>45555</v>
      </c>
      <c r="D179" s="18" t="s">
        <v>192</v>
      </c>
      <c r="E179" s="18" t="s">
        <v>157</v>
      </c>
      <c r="F179" s="18" t="s">
        <v>227</v>
      </c>
      <c r="G179" s="20">
        <v>1600</v>
      </c>
    </row>
    <row r="180" spans="1:256" x14ac:dyDescent="0.2">
      <c r="C180" s="14">
        <v>45560</v>
      </c>
      <c r="D180" s="18" t="s">
        <v>194</v>
      </c>
      <c r="E180" s="18" t="s">
        <v>157</v>
      </c>
      <c r="F180" s="18" t="s">
        <v>213</v>
      </c>
      <c r="G180" s="20">
        <v>788.71</v>
      </c>
    </row>
    <row r="181" spans="1:256" x14ac:dyDescent="0.2">
      <c r="C181" s="14">
        <v>45560</v>
      </c>
      <c r="D181" s="18" t="s">
        <v>195</v>
      </c>
      <c r="E181" s="18" t="s">
        <v>157</v>
      </c>
      <c r="F181" s="18" t="s">
        <v>228</v>
      </c>
      <c r="G181" s="20">
        <v>1240.1600000000001</v>
      </c>
    </row>
    <row r="182" spans="1:256" x14ac:dyDescent="0.2">
      <c r="C182" s="14">
        <v>45560</v>
      </c>
      <c r="D182" s="18" t="s">
        <v>197</v>
      </c>
      <c r="E182" s="18" t="s">
        <v>157</v>
      </c>
      <c r="F182" s="18" t="s">
        <v>229</v>
      </c>
      <c r="G182" s="20">
        <v>291.26</v>
      </c>
    </row>
    <row r="183" spans="1:256" x14ac:dyDescent="0.2">
      <c r="D183" s="18" t="s">
        <v>1</v>
      </c>
      <c r="E183" s="18" t="s">
        <v>1</v>
      </c>
      <c r="F183" s="18" t="s">
        <v>160</v>
      </c>
      <c r="G183" s="20">
        <v>16546.349999999999</v>
      </c>
      <c r="I183" s="20">
        <f>G183-H183</f>
        <v>16546.349999999999</v>
      </c>
    </row>
    <row r="184" spans="1:256" x14ac:dyDescent="0.2">
      <c r="A184" s="17" t="s">
        <v>1</v>
      </c>
      <c r="B184" s="17"/>
      <c r="C184" s="15">
        <v>45565</v>
      </c>
      <c r="D184" s="17" t="s">
        <v>1</v>
      </c>
      <c r="E184" s="17" t="s">
        <v>1</v>
      </c>
      <c r="F184" s="17" t="s">
        <v>161</v>
      </c>
      <c r="G184" s="19"/>
      <c r="H184" s="19"/>
      <c r="I184" s="19">
        <f>SUBTOTAL(9, I163:I183)</f>
        <v>104236.32</v>
      </c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  <c r="GB184" s="16"/>
      <c r="GC184" s="16"/>
      <c r="GD184" s="16"/>
      <c r="GE184" s="16"/>
      <c r="GF184" s="16"/>
      <c r="GG184" s="16"/>
      <c r="GH184" s="16"/>
      <c r="GI184" s="16"/>
      <c r="GJ184" s="16"/>
      <c r="GK184" s="16"/>
      <c r="GL184" s="16"/>
      <c r="GM184" s="16"/>
      <c r="GN184" s="16"/>
      <c r="GO184" s="16"/>
      <c r="GP184" s="16"/>
      <c r="GQ184" s="16"/>
      <c r="GR184" s="16"/>
      <c r="GS184" s="16"/>
      <c r="GT184" s="16"/>
      <c r="GU184" s="16"/>
      <c r="GV184" s="16"/>
      <c r="GW184" s="16"/>
      <c r="GX184" s="16"/>
      <c r="GY184" s="16"/>
      <c r="GZ184" s="16"/>
      <c r="HA184" s="16"/>
      <c r="HB184" s="16"/>
      <c r="HC184" s="16"/>
      <c r="HD184" s="16"/>
      <c r="HE184" s="16"/>
      <c r="HF184" s="16"/>
      <c r="HG184" s="16"/>
      <c r="HH184" s="16"/>
      <c r="HI184" s="16"/>
      <c r="HJ184" s="16"/>
      <c r="HK184" s="16"/>
      <c r="HL184" s="16"/>
      <c r="HM184" s="16"/>
      <c r="HN184" s="16"/>
      <c r="HO184" s="16"/>
      <c r="HP184" s="16"/>
      <c r="HQ184" s="16"/>
      <c r="HR184" s="16"/>
      <c r="HS184" s="16"/>
      <c r="HT184" s="16"/>
      <c r="HU184" s="16"/>
      <c r="HV184" s="16"/>
      <c r="HW184" s="16"/>
      <c r="HX184" s="16"/>
      <c r="HY184" s="16"/>
      <c r="HZ184" s="16"/>
      <c r="IA184" s="16"/>
      <c r="IB184" s="16"/>
      <c r="IC184" s="16"/>
      <c r="ID184" s="16"/>
      <c r="IE184" s="16"/>
      <c r="IF184" s="16"/>
      <c r="IG184" s="16"/>
      <c r="IH184" s="16"/>
      <c r="II184" s="16"/>
      <c r="IJ184" s="16"/>
      <c r="IK184" s="16"/>
      <c r="IL184" s="16"/>
      <c r="IM184" s="16"/>
      <c r="IN184" s="16"/>
      <c r="IO184" s="16"/>
      <c r="IP184" s="16"/>
      <c r="IQ184" s="16"/>
      <c r="IR184" s="16"/>
      <c r="IS184" s="16"/>
      <c r="IT184" s="16"/>
      <c r="IU184" s="16"/>
      <c r="IV184" s="16"/>
    </row>
    <row r="185" spans="1:256" x14ac:dyDescent="0.2">
      <c r="A185" s="17"/>
      <c r="B185" s="17" t="s">
        <v>1</v>
      </c>
      <c r="C185" s="15"/>
      <c r="D185" s="17"/>
      <c r="E185" s="17"/>
      <c r="F185" s="17"/>
      <c r="G185" s="19"/>
      <c r="H185" s="19"/>
      <c r="I185" s="19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  <c r="GB185" s="16"/>
      <c r="GC185" s="16"/>
      <c r="GD185" s="16"/>
      <c r="GE185" s="16"/>
      <c r="GF185" s="16"/>
      <c r="GG185" s="16"/>
      <c r="GH185" s="16"/>
      <c r="GI185" s="16"/>
      <c r="GJ185" s="16"/>
      <c r="GK185" s="16"/>
      <c r="GL185" s="16"/>
      <c r="GM185" s="16"/>
      <c r="GN185" s="16"/>
      <c r="GO185" s="16"/>
      <c r="GP185" s="16"/>
      <c r="GQ185" s="16"/>
      <c r="GR185" s="16"/>
      <c r="GS185" s="16"/>
      <c r="GT185" s="16"/>
      <c r="GU185" s="16"/>
      <c r="GV185" s="16"/>
      <c r="GW185" s="16"/>
      <c r="GX185" s="16"/>
      <c r="GY185" s="16"/>
      <c r="GZ185" s="16"/>
      <c r="HA185" s="16"/>
      <c r="HB185" s="16"/>
      <c r="HC185" s="16"/>
      <c r="HD185" s="16"/>
      <c r="HE185" s="16"/>
      <c r="HF185" s="16"/>
      <c r="HG185" s="16"/>
      <c r="HH185" s="16"/>
      <c r="HI185" s="16"/>
      <c r="HJ185" s="16"/>
      <c r="HK185" s="16"/>
      <c r="HL185" s="16"/>
      <c r="HM185" s="16"/>
      <c r="HN185" s="16"/>
      <c r="HO185" s="16"/>
      <c r="HP185" s="16"/>
      <c r="HQ185" s="16"/>
      <c r="HR185" s="16"/>
      <c r="HS185" s="16"/>
      <c r="HT185" s="16"/>
      <c r="HU185" s="16"/>
      <c r="HV185" s="16"/>
      <c r="HW185" s="16"/>
      <c r="HX185" s="16"/>
      <c r="HY185" s="16"/>
      <c r="HZ185" s="16"/>
      <c r="IA185" s="16"/>
      <c r="IB185" s="16"/>
      <c r="IC185" s="16"/>
      <c r="ID185" s="16"/>
      <c r="IE185" s="16"/>
      <c r="IF185" s="16"/>
      <c r="IG185" s="16"/>
      <c r="IH185" s="16"/>
      <c r="II185" s="16"/>
      <c r="IJ185" s="16"/>
      <c r="IK185" s="16"/>
      <c r="IL185" s="16"/>
      <c r="IM185" s="16"/>
      <c r="IN185" s="16"/>
      <c r="IO185" s="16"/>
      <c r="IP185" s="16"/>
      <c r="IQ185" s="16"/>
      <c r="IR185" s="16"/>
      <c r="IS185" s="16"/>
      <c r="IT185" s="16"/>
      <c r="IU185" s="16"/>
      <c r="IV185" s="16"/>
    </row>
    <row r="187" spans="1:256" x14ac:dyDescent="0.2">
      <c r="A187" s="18" t="s">
        <v>230</v>
      </c>
      <c r="C187" s="14">
        <v>45536</v>
      </c>
      <c r="D187" s="18" t="s">
        <v>1</v>
      </c>
      <c r="E187" s="18" t="s">
        <v>1</v>
      </c>
      <c r="F187" s="18" t="s">
        <v>155</v>
      </c>
      <c r="I187" s="20">
        <v>1000</v>
      </c>
    </row>
    <row r="188" spans="1:256" x14ac:dyDescent="0.2">
      <c r="B188" s="18" t="s">
        <v>114</v>
      </c>
    </row>
    <row r="189" spans="1:256" x14ac:dyDescent="0.2">
      <c r="A189" s="17" t="s">
        <v>1</v>
      </c>
      <c r="B189" s="17"/>
      <c r="C189" s="15">
        <v>45565</v>
      </c>
      <c r="D189" s="17" t="s">
        <v>1</v>
      </c>
      <c r="E189" s="17" t="s">
        <v>1</v>
      </c>
      <c r="F189" s="17" t="s">
        <v>161</v>
      </c>
      <c r="G189" s="19"/>
      <c r="H189" s="19"/>
      <c r="I189" s="19">
        <f>SUBTOTAL(9, I187:I188)</f>
        <v>1000</v>
      </c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  <c r="IC189" s="16"/>
      <c r="ID189" s="16"/>
      <c r="IE189" s="16"/>
      <c r="IF189" s="16"/>
      <c r="IG189" s="16"/>
      <c r="IH189" s="16"/>
      <c r="II189" s="16"/>
      <c r="IJ189" s="16"/>
      <c r="IK189" s="16"/>
      <c r="IL189" s="16"/>
      <c r="IM189" s="16"/>
      <c r="IN189" s="16"/>
      <c r="IO189" s="16"/>
      <c r="IP189" s="16"/>
      <c r="IQ189" s="16"/>
      <c r="IR189" s="16"/>
      <c r="IS189" s="16"/>
      <c r="IT189" s="16"/>
      <c r="IU189" s="16"/>
      <c r="IV189" s="16"/>
    </row>
    <row r="190" spans="1:256" x14ac:dyDescent="0.2">
      <c r="A190" s="17"/>
      <c r="B190" s="17" t="s">
        <v>1</v>
      </c>
      <c r="C190" s="15"/>
      <c r="D190" s="17"/>
      <c r="E190" s="17"/>
      <c r="F190" s="17"/>
      <c r="G190" s="19"/>
      <c r="H190" s="19"/>
      <c r="I190" s="19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  <c r="FZ190" s="16"/>
      <c r="GA190" s="16"/>
      <c r="GB190" s="16"/>
      <c r="GC190" s="16"/>
      <c r="GD190" s="16"/>
      <c r="GE190" s="16"/>
      <c r="GF190" s="16"/>
      <c r="GG190" s="16"/>
      <c r="GH190" s="16"/>
      <c r="GI190" s="16"/>
      <c r="GJ190" s="16"/>
      <c r="GK190" s="16"/>
      <c r="GL190" s="16"/>
      <c r="GM190" s="16"/>
      <c r="GN190" s="16"/>
      <c r="GO190" s="16"/>
      <c r="GP190" s="16"/>
      <c r="GQ190" s="16"/>
      <c r="GR190" s="16"/>
      <c r="GS190" s="16"/>
      <c r="GT190" s="16"/>
      <c r="GU190" s="16"/>
      <c r="GV190" s="16"/>
      <c r="GW190" s="16"/>
      <c r="GX190" s="16"/>
      <c r="GY190" s="16"/>
      <c r="GZ190" s="16"/>
      <c r="HA190" s="16"/>
      <c r="HB190" s="16"/>
      <c r="HC190" s="16"/>
      <c r="HD190" s="16"/>
      <c r="HE190" s="16"/>
      <c r="HF190" s="16"/>
      <c r="HG190" s="16"/>
      <c r="HH190" s="16"/>
      <c r="HI190" s="16"/>
      <c r="HJ190" s="16"/>
      <c r="HK190" s="16"/>
      <c r="HL190" s="16"/>
      <c r="HM190" s="16"/>
      <c r="HN190" s="16"/>
      <c r="HO190" s="16"/>
      <c r="HP190" s="16"/>
      <c r="HQ190" s="16"/>
      <c r="HR190" s="16"/>
      <c r="HS190" s="16"/>
      <c r="HT190" s="16"/>
      <c r="HU190" s="16"/>
      <c r="HV190" s="16"/>
      <c r="HW190" s="16"/>
      <c r="HX190" s="16"/>
      <c r="HY190" s="16"/>
      <c r="HZ190" s="16"/>
      <c r="IA190" s="16"/>
      <c r="IB190" s="16"/>
      <c r="IC190" s="16"/>
      <c r="ID190" s="16"/>
      <c r="IE190" s="16"/>
      <c r="IF190" s="16"/>
      <c r="IG190" s="16"/>
      <c r="IH190" s="16"/>
      <c r="II190" s="16"/>
      <c r="IJ190" s="16"/>
      <c r="IK190" s="16"/>
      <c r="IL190" s="16"/>
      <c r="IM190" s="16"/>
      <c r="IN190" s="16"/>
      <c r="IO190" s="16"/>
      <c r="IP190" s="16"/>
      <c r="IQ190" s="16"/>
      <c r="IR190" s="16"/>
      <c r="IS190" s="16"/>
      <c r="IT190" s="16"/>
      <c r="IU190" s="16"/>
      <c r="IV190" s="16"/>
    </row>
    <row r="192" spans="1:256" x14ac:dyDescent="0.2">
      <c r="A192" s="18" t="s">
        <v>231</v>
      </c>
      <c r="C192" s="14">
        <v>45536</v>
      </c>
      <c r="D192" s="18" t="s">
        <v>1</v>
      </c>
      <c r="E192" s="18" t="s">
        <v>1</v>
      </c>
      <c r="F192" s="18" t="s">
        <v>155</v>
      </c>
      <c r="I192" s="20">
        <v>45627.59</v>
      </c>
    </row>
    <row r="193" spans="1:256" x14ac:dyDescent="0.2">
      <c r="B193" s="18" t="s">
        <v>115</v>
      </c>
    </row>
    <row r="194" spans="1:256" x14ac:dyDescent="0.2">
      <c r="A194" s="17" t="s">
        <v>1</v>
      </c>
      <c r="B194" s="17"/>
      <c r="C194" s="15">
        <v>45565</v>
      </c>
      <c r="D194" s="17" t="s">
        <v>1</v>
      </c>
      <c r="E194" s="17" t="s">
        <v>1</v>
      </c>
      <c r="F194" s="17" t="s">
        <v>161</v>
      </c>
      <c r="G194" s="19"/>
      <c r="H194" s="19"/>
      <c r="I194" s="19">
        <f>SUBTOTAL(9, I192:I193)</f>
        <v>45627.59</v>
      </c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  <c r="IK194" s="16"/>
      <c r="IL194" s="16"/>
      <c r="IM194" s="16"/>
      <c r="IN194" s="16"/>
      <c r="IO194" s="16"/>
      <c r="IP194" s="16"/>
      <c r="IQ194" s="16"/>
      <c r="IR194" s="16"/>
      <c r="IS194" s="16"/>
      <c r="IT194" s="16"/>
      <c r="IU194" s="16"/>
      <c r="IV194" s="16"/>
    </row>
    <row r="195" spans="1:256" x14ac:dyDescent="0.2">
      <c r="A195" s="17"/>
      <c r="B195" s="17" t="s">
        <v>1</v>
      </c>
      <c r="C195" s="15"/>
      <c r="D195" s="17"/>
      <c r="E195" s="17"/>
      <c r="F195" s="17"/>
      <c r="G195" s="19"/>
      <c r="H195" s="19"/>
      <c r="I195" s="19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  <c r="GB195" s="16"/>
      <c r="GC195" s="16"/>
      <c r="GD195" s="16"/>
      <c r="GE195" s="16"/>
      <c r="GF195" s="16"/>
      <c r="GG195" s="16"/>
      <c r="GH195" s="16"/>
      <c r="GI195" s="16"/>
      <c r="GJ195" s="16"/>
      <c r="GK195" s="16"/>
      <c r="GL195" s="16"/>
      <c r="GM195" s="16"/>
      <c r="GN195" s="16"/>
      <c r="GO195" s="16"/>
      <c r="GP195" s="16"/>
      <c r="GQ195" s="16"/>
      <c r="GR195" s="16"/>
      <c r="GS195" s="16"/>
      <c r="GT195" s="16"/>
      <c r="GU195" s="16"/>
      <c r="GV195" s="16"/>
      <c r="GW195" s="16"/>
      <c r="GX195" s="16"/>
      <c r="GY195" s="16"/>
      <c r="GZ195" s="16"/>
      <c r="HA195" s="16"/>
      <c r="HB195" s="16"/>
      <c r="HC195" s="16"/>
      <c r="HD195" s="16"/>
      <c r="HE195" s="16"/>
      <c r="HF195" s="16"/>
      <c r="HG195" s="16"/>
      <c r="HH195" s="16"/>
      <c r="HI195" s="16"/>
      <c r="HJ195" s="16"/>
      <c r="HK195" s="16"/>
      <c r="HL195" s="16"/>
      <c r="HM195" s="16"/>
      <c r="HN195" s="16"/>
      <c r="HO195" s="16"/>
      <c r="HP195" s="16"/>
      <c r="HQ195" s="16"/>
      <c r="HR195" s="16"/>
      <c r="HS195" s="16"/>
      <c r="HT195" s="16"/>
      <c r="HU195" s="16"/>
      <c r="HV195" s="16"/>
      <c r="HW195" s="16"/>
      <c r="HX195" s="16"/>
      <c r="HY195" s="16"/>
      <c r="HZ195" s="16"/>
      <c r="IA195" s="16"/>
      <c r="IB195" s="16"/>
      <c r="IC195" s="16"/>
      <c r="ID195" s="16"/>
      <c r="IE195" s="16"/>
      <c r="IF195" s="16"/>
      <c r="IG195" s="16"/>
      <c r="IH195" s="16"/>
      <c r="II195" s="16"/>
      <c r="IJ195" s="16"/>
      <c r="IK195" s="16"/>
      <c r="IL195" s="16"/>
      <c r="IM195" s="16"/>
      <c r="IN195" s="16"/>
      <c r="IO195" s="16"/>
      <c r="IP195" s="16"/>
      <c r="IQ195" s="16"/>
      <c r="IR195" s="16"/>
      <c r="IS195" s="16"/>
      <c r="IT195" s="16"/>
      <c r="IU195" s="16"/>
      <c r="IV195" s="16"/>
    </row>
    <row r="197" spans="1:256" x14ac:dyDescent="0.2">
      <c r="A197" s="18" t="s">
        <v>232</v>
      </c>
      <c r="C197" s="14">
        <v>45536</v>
      </c>
      <c r="D197" s="18" t="s">
        <v>1</v>
      </c>
      <c r="E197" s="18" t="s">
        <v>1</v>
      </c>
      <c r="F197" s="18" t="s">
        <v>155</v>
      </c>
      <c r="I197" s="20">
        <v>2666.04</v>
      </c>
    </row>
    <row r="198" spans="1:256" x14ac:dyDescent="0.2">
      <c r="B198" s="18" t="s">
        <v>117</v>
      </c>
    </row>
    <row r="199" spans="1:256" x14ac:dyDescent="0.2">
      <c r="A199" s="17" t="s">
        <v>1</v>
      </c>
      <c r="B199" s="17"/>
      <c r="C199" s="15">
        <v>45565</v>
      </c>
      <c r="D199" s="17" t="s">
        <v>1</v>
      </c>
      <c r="E199" s="17" t="s">
        <v>1</v>
      </c>
      <c r="F199" s="17" t="s">
        <v>161</v>
      </c>
      <c r="G199" s="19"/>
      <c r="H199" s="19"/>
      <c r="I199" s="19">
        <f>SUBTOTAL(9, I197:I198)</f>
        <v>2666.04</v>
      </c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  <c r="ID199" s="16"/>
      <c r="IE199" s="16"/>
      <c r="IF199" s="16"/>
      <c r="IG199" s="16"/>
      <c r="IH199" s="16"/>
      <c r="II199" s="16"/>
      <c r="IJ199" s="16"/>
      <c r="IK199" s="16"/>
      <c r="IL199" s="16"/>
      <c r="IM199" s="16"/>
      <c r="IN199" s="16"/>
      <c r="IO199" s="16"/>
      <c r="IP199" s="16"/>
      <c r="IQ199" s="16"/>
      <c r="IR199" s="16"/>
      <c r="IS199" s="16"/>
      <c r="IT199" s="16"/>
      <c r="IU199" s="16"/>
      <c r="IV199" s="16"/>
    </row>
    <row r="200" spans="1:256" x14ac:dyDescent="0.2">
      <c r="A200" s="17"/>
      <c r="B200" s="17" t="s">
        <v>1</v>
      </c>
      <c r="C200" s="15"/>
      <c r="D200" s="17"/>
      <c r="E200" s="17"/>
      <c r="F200" s="17"/>
      <c r="G200" s="19"/>
      <c r="H200" s="19"/>
      <c r="I200" s="19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  <c r="IC200" s="16"/>
      <c r="ID200" s="16"/>
      <c r="IE200" s="16"/>
      <c r="IF200" s="16"/>
      <c r="IG200" s="16"/>
      <c r="IH200" s="16"/>
      <c r="II200" s="16"/>
      <c r="IJ200" s="16"/>
      <c r="IK200" s="16"/>
      <c r="IL200" s="16"/>
      <c r="IM200" s="16"/>
      <c r="IN200" s="16"/>
      <c r="IO200" s="16"/>
      <c r="IP200" s="16"/>
      <c r="IQ200" s="16"/>
      <c r="IR200" s="16"/>
      <c r="IS200" s="16"/>
      <c r="IT200" s="16"/>
      <c r="IU200" s="16"/>
      <c r="IV200" s="16"/>
    </row>
  </sheetData>
  <mergeCells count="1">
    <mergeCell ref="A1:B1"/>
  </mergeCells>
  <pageMargins left="0.7" right="0.7" top="1.25" bottom="0.65277777777777779" header="0.3" footer="0.3"/>
  <pageSetup orientation="landscape" horizontalDpi="300" verticalDpi="300" r:id="rId1"/>
  <headerFooter>
    <oddHeader xml:space="preserve">&amp;C&amp;"Arial"&amp;12&amp;B S.L.E.B.C.&amp;B
&amp;11&amp;B General Ledger&amp;B
&amp;B For the Period From Sep 1, 2024 to Sep 30, 2024&amp;B&amp;L&amp;"Arial"&amp;12
&amp;11
&amp;"Arial"&amp;8 Filter Criteria includes: Report order is by ID. Report is printed with shortened descriptions and in Detail Format. </oddHeader>
    <oddFooter>&amp;L&amp;9&amp;"Arial"&amp;B&amp;D at &amp;T&amp;R&amp;9&amp;"Arial"&amp;BPage: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A13E-F8C1-491A-8024-FDADB92D7BF8}">
  <dimension ref="A1:F81"/>
  <sheetViews>
    <sheetView showGridLines="0" workbookViewId="0">
      <pane ySplit="1" topLeftCell="A2" activePane="bottomLeft" state="frozenSplit"/>
      <selection pane="bottomLeft"/>
    </sheetView>
  </sheetViews>
  <sheetFormatPr defaultRowHeight="12" x14ac:dyDescent="0.2"/>
  <cols>
    <col min="1" max="1" width="7.7109375" style="14" customWidth="1"/>
    <col min="2" max="2" width="12.7109375" style="18" customWidth="1"/>
    <col min="3" max="3" width="13.7109375" style="18" customWidth="1"/>
    <col min="4" max="4" width="17.7109375" style="35" customWidth="1"/>
    <col min="5" max="5" width="13.7109375" style="20" customWidth="1"/>
    <col min="6" max="6" width="14.7109375" style="20" customWidth="1"/>
    <col min="7" max="16384" width="9.140625" style="13"/>
  </cols>
  <sheetData>
    <row r="1" spans="1:6" s="26" customFormat="1" x14ac:dyDescent="0.2">
      <c r="A1" s="24" t="s">
        <v>119</v>
      </c>
      <c r="B1" s="24" t="s">
        <v>233</v>
      </c>
      <c r="C1" s="24" t="s">
        <v>120</v>
      </c>
      <c r="D1" s="24" t="s">
        <v>234</v>
      </c>
      <c r="E1" s="25" t="s">
        <v>235</v>
      </c>
      <c r="F1" s="25" t="s">
        <v>236</v>
      </c>
    </row>
    <row r="2" spans="1:6" s="40" customFormat="1" ht="24" x14ac:dyDescent="0.25">
      <c r="A2" s="36">
        <v>45538</v>
      </c>
      <c r="B2" s="37" t="s">
        <v>1</v>
      </c>
      <c r="C2" s="37" t="s">
        <v>208</v>
      </c>
      <c r="D2" s="38" t="s">
        <v>76</v>
      </c>
      <c r="E2" s="39">
        <v>31</v>
      </c>
      <c r="F2" s="39"/>
    </row>
    <row r="3" spans="1:6" x14ac:dyDescent="0.2">
      <c r="C3" s="18" t="s">
        <v>125</v>
      </c>
      <c r="D3" s="35" t="s">
        <v>158</v>
      </c>
      <c r="F3" s="20">
        <v>31</v>
      </c>
    </row>
    <row r="5" spans="1:6" s="40" customFormat="1" ht="24" x14ac:dyDescent="0.25">
      <c r="A5" s="36">
        <v>45545</v>
      </c>
      <c r="B5" s="37" t="s">
        <v>1</v>
      </c>
      <c r="C5" s="37" t="s">
        <v>208</v>
      </c>
      <c r="D5" s="38" t="s">
        <v>76</v>
      </c>
      <c r="E5" s="39">
        <v>31</v>
      </c>
      <c r="F5" s="39"/>
    </row>
    <row r="6" spans="1:6" x14ac:dyDescent="0.2">
      <c r="C6" s="18" t="s">
        <v>125</v>
      </c>
      <c r="D6" s="35" t="s">
        <v>158</v>
      </c>
      <c r="F6" s="20">
        <v>31</v>
      </c>
    </row>
    <row r="8" spans="1:6" s="40" customFormat="1" ht="24" x14ac:dyDescent="0.25">
      <c r="A8" s="36">
        <v>45546</v>
      </c>
      <c r="B8" s="37" t="s">
        <v>162</v>
      </c>
      <c r="C8" s="37" t="s">
        <v>211</v>
      </c>
      <c r="D8" s="38" t="s">
        <v>237</v>
      </c>
      <c r="E8" s="39">
        <v>541.64</v>
      </c>
      <c r="F8" s="39"/>
    </row>
    <row r="9" spans="1:6" x14ac:dyDescent="0.2">
      <c r="C9" s="18" t="s">
        <v>139</v>
      </c>
      <c r="D9" s="35" t="s">
        <v>163</v>
      </c>
      <c r="F9" s="20">
        <v>541.64</v>
      </c>
    </row>
    <row r="11" spans="1:6" s="40" customFormat="1" ht="24" x14ac:dyDescent="0.25">
      <c r="A11" s="36">
        <v>45546</v>
      </c>
      <c r="B11" s="37" t="s">
        <v>164</v>
      </c>
      <c r="C11" s="37" t="s">
        <v>211</v>
      </c>
      <c r="D11" s="38" t="s">
        <v>237</v>
      </c>
      <c r="E11" s="39">
        <v>180.15</v>
      </c>
      <c r="F11" s="39"/>
    </row>
    <row r="12" spans="1:6" x14ac:dyDescent="0.2">
      <c r="C12" s="18" t="s">
        <v>139</v>
      </c>
      <c r="D12" s="35" t="s">
        <v>165</v>
      </c>
      <c r="F12" s="20">
        <v>180.15</v>
      </c>
    </row>
    <row r="14" spans="1:6" s="40" customFormat="1" ht="24" x14ac:dyDescent="0.25">
      <c r="A14" s="36">
        <v>45546</v>
      </c>
      <c r="B14" s="37" t="s">
        <v>166</v>
      </c>
      <c r="C14" s="37" t="s">
        <v>211</v>
      </c>
      <c r="D14" s="38" t="s">
        <v>237</v>
      </c>
      <c r="E14" s="39">
        <v>1854.94</v>
      </c>
      <c r="F14" s="39"/>
    </row>
    <row r="15" spans="1:6" x14ac:dyDescent="0.2">
      <c r="C15" s="18" t="s">
        <v>139</v>
      </c>
      <c r="D15" s="35" t="s">
        <v>167</v>
      </c>
      <c r="F15" s="20">
        <v>1854.94</v>
      </c>
    </row>
    <row r="17" spans="1:6" s="40" customFormat="1" ht="24" x14ac:dyDescent="0.25">
      <c r="A17" s="36">
        <v>45546</v>
      </c>
      <c r="B17" s="37" t="s">
        <v>168</v>
      </c>
      <c r="C17" s="37" t="s">
        <v>211</v>
      </c>
      <c r="D17" s="38" t="s">
        <v>237</v>
      </c>
      <c r="E17" s="39">
        <v>750</v>
      </c>
      <c r="F17" s="39"/>
    </row>
    <row r="18" spans="1:6" x14ac:dyDescent="0.2">
      <c r="C18" s="18" t="s">
        <v>139</v>
      </c>
      <c r="D18" s="35" t="s">
        <v>169</v>
      </c>
      <c r="F18" s="20">
        <v>750</v>
      </c>
    </row>
    <row r="20" spans="1:6" s="40" customFormat="1" ht="24" x14ac:dyDescent="0.25">
      <c r="A20" s="36">
        <v>45546</v>
      </c>
      <c r="B20" s="37" t="s">
        <v>170</v>
      </c>
      <c r="C20" s="37" t="s">
        <v>211</v>
      </c>
      <c r="D20" s="38" t="s">
        <v>237</v>
      </c>
      <c r="E20" s="39">
        <v>1303.18</v>
      </c>
      <c r="F20" s="39"/>
    </row>
    <row r="21" spans="1:6" x14ac:dyDescent="0.2">
      <c r="C21" s="18" t="s">
        <v>139</v>
      </c>
      <c r="D21" s="35" t="s">
        <v>171</v>
      </c>
      <c r="F21" s="20">
        <v>1303.18</v>
      </c>
    </row>
    <row r="23" spans="1:6" s="40" customFormat="1" ht="24" x14ac:dyDescent="0.25">
      <c r="A23" s="36">
        <v>45546</v>
      </c>
      <c r="B23" s="37" t="s">
        <v>172</v>
      </c>
      <c r="C23" s="37" t="s">
        <v>211</v>
      </c>
      <c r="D23" s="38" t="s">
        <v>237</v>
      </c>
      <c r="E23" s="39">
        <v>467.12</v>
      </c>
      <c r="F23" s="39"/>
    </row>
    <row r="24" spans="1:6" x14ac:dyDescent="0.2">
      <c r="C24" s="18" t="s">
        <v>139</v>
      </c>
      <c r="D24" s="35" t="s">
        <v>173</v>
      </c>
      <c r="F24" s="20">
        <v>467.12</v>
      </c>
    </row>
    <row r="26" spans="1:6" s="40" customFormat="1" ht="24" x14ac:dyDescent="0.25">
      <c r="A26" s="36">
        <v>45546</v>
      </c>
      <c r="B26" s="37" t="s">
        <v>174</v>
      </c>
      <c r="C26" s="37" t="s">
        <v>211</v>
      </c>
      <c r="D26" s="38" t="s">
        <v>237</v>
      </c>
      <c r="E26" s="39">
        <v>1363.73</v>
      </c>
      <c r="F26" s="39"/>
    </row>
    <row r="27" spans="1:6" x14ac:dyDescent="0.2">
      <c r="C27" s="18" t="s">
        <v>139</v>
      </c>
      <c r="D27" s="35" t="s">
        <v>175</v>
      </c>
      <c r="F27" s="20">
        <v>1363.73</v>
      </c>
    </row>
    <row r="29" spans="1:6" s="40" customFormat="1" ht="24" x14ac:dyDescent="0.25">
      <c r="A29" s="36">
        <v>45546</v>
      </c>
      <c r="B29" s="37" t="s">
        <v>176</v>
      </c>
      <c r="C29" s="37" t="s">
        <v>211</v>
      </c>
      <c r="D29" s="38" t="s">
        <v>237</v>
      </c>
      <c r="E29" s="39">
        <v>306.5</v>
      </c>
      <c r="F29" s="39"/>
    </row>
    <row r="30" spans="1:6" x14ac:dyDescent="0.2">
      <c r="C30" s="18" t="s">
        <v>139</v>
      </c>
      <c r="D30" s="35" t="s">
        <v>177</v>
      </c>
      <c r="F30" s="20">
        <v>306.5</v>
      </c>
    </row>
    <row r="32" spans="1:6" s="40" customFormat="1" ht="24" x14ac:dyDescent="0.25">
      <c r="A32" s="36">
        <v>45546</v>
      </c>
      <c r="B32" s="37" t="s">
        <v>178</v>
      </c>
      <c r="C32" s="37" t="s">
        <v>211</v>
      </c>
      <c r="D32" s="38" t="s">
        <v>237</v>
      </c>
      <c r="E32" s="39">
        <v>219.25</v>
      </c>
      <c r="F32" s="39"/>
    </row>
    <row r="33" spans="1:6" x14ac:dyDescent="0.2">
      <c r="C33" s="18" t="s">
        <v>139</v>
      </c>
      <c r="D33" s="35" t="s">
        <v>179</v>
      </c>
      <c r="F33" s="20">
        <v>219.25</v>
      </c>
    </row>
    <row r="35" spans="1:6" s="40" customFormat="1" ht="24" x14ac:dyDescent="0.25">
      <c r="A35" s="36">
        <v>45551</v>
      </c>
      <c r="B35" s="37" t="s">
        <v>180</v>
      </c>
      <c r="C35" s="37" t="s">
        <v>211</v>
      </c>
      <c r="D35" s="38" t="s">
        <v>237</v>
      </c>
      <c r="E35" s="39">
        <v>384.59</v>
      </c>
      <c r="F35" s="39"/>
    </row>
    <row r="36" spans="1:6" x14ac:dyDescent="0.2">
      <c r="C36" s="18" t="s">
        <v>139</v>
      </c>
      <c r="D36" s="35" t="s">
        <v>181</v>
      </c>
      <c r="F36" s="20">
        <v>384.59</v>
      </c>
    </row>
    <row r="38" spans="1:6" s="40" customFormat="1" ht="24" x14ac:dyDescent="0.25">
      <c r="A38" s="36">
        <v>45551</v>
      </c>
      <c r="B38" s="37" t="s">
        <v>182</v>
      </c>
      <c r="C38" s="37" t="s">
        <v>211</v>
      </c>
      <c r="D38" s="38" t="s">
        <v>237</v>
      </c>
      <c r="E38" s="39">
        <v>852.62</v>
      </c>
      <c r="F38" s="39"/>
    </row>
    <row r="39" spans="1:6" x14ac:dyDescent="0.2">
      <c r="C39" s="18" t="s">
        <v>139</v>
      </c>
      <c r="D39" s="35" t="s">
        <v>183</v>
      </c>
      <c r="F39" s="20">
        <v>852.62</v>
      </c>
    </row>
    <row r="41" spans="1:6" s="40" customFormat="1" ht="24" x14ac:dyDescent="0.25">
      <c r="A41" s="36">
        <v>45552</v>
      </c>
      <c r="B41" s="37" t="s">
        <v>1</v>
      </c>
      <c r="C41" s="37" t="s">
        <v>208</v>
      </c>
      <c r="D41" s="38" t="s">
        <v>76</v>
      </c>
      <c r="E41" s="39">
        <v>31</v>
      </c>
      <c r="F41" s="39"/>
    </row>
    <row r="42" spans="1:6" x14ac:dyDescent="0.2">
      <c r="C42" s="18" t="s">
        <v>125</v>
      </c>
      <c r="D42" s="35" t="s">
        <v>158</v>
      </c>
      <c r="F42" s="20">
        <v>31</v>
      </c>
    </row>
    <row r="44" spans="1:6" s="40" customFormat="1" ht="24" x14ac:dyDescent="0.25">
      <c r="A44" s="36">
        <v>45552</v>
      </c>
      <c r="B44" s="37" t="s">
        <v>184</v>
      </c>
      <c r="C44" s="37" t="s">
        <v>211</v>
      </c>
      <c r="D44" s="38" t="s">
        <v>237</v>
      </c>
      <c r="E44" s="39">
        <v>1567.89</v>
      </c>
      <c r="F44" s="39"/>
    </row>
    <row r="45" spans="1:6" x14ac:dyDescent="0.2">
      <c r="C45" s="18" t="s">
        <v>139</v>
      </c>
      <c r="D45" s="35" t="s">
        <v>185</v>
      </c>
      <c r="F45" s="20">
        <v>1567.89</v>
      </c>
    </row>
    <row r="47" spans="1:6" s="40" customFormat="1" ht="24" x14ac:dyDescent="0.25">
      <c r="A47" s="36">
        <v>45552</v>
      </c>
      <c r="B47" s="37" t="s">
        <v>186</v>
      </c>
      <c r="C47" s="37" t="s">
        <v>211</v>
      </c>
      <c r="D47" s="38" t="s">
        <v>237</v>
      </c>
      <c r="E47" s="39">
        <v>389.13</v>
      </c>
      <c r="F47" s="39"/>
    </row>
    <row r="48" spans="1:6" x14ac:dyDescent="0.2">
      <c r="C48" s="18" t="s">
        <v>139</v>
      </c>
      <c r="D48" s="35" t="s">
        <v>187</v>
      </c>
      <c r="F48" s="20">
        <v>389.13</v>
      </c>
    </row>
    <row r="50" spans="1:6" s="40" customFormat="1" ht="24" x14ac:dyDescent="0.25">
      <c r="A50" s="36">
        <v>45552</v>
      </c>
      <c r="B50" s="37" t="s">
        <v>188</v>
      </c>
      <c r="C50" s="37" t="s">
        <v>211</v>
      </c>
      <c r="D50" s="38" t="s">
        <v>237</v>
      </c>
      <c r="E50" s="39">
        <v>45.48</v>
      </c>
      <c r="F50" s="39"/>
    </row>
    <row r="51" spans="1:6" x14ac:dyDescent="0.2">
      <c r="C51" s="18" t="s">
        <v>139</v>
      </c>
      <c r="D51" s="35" t="s">
        <v>189</v>
      </c>
      <c r="F51" s="20">
        <v>45.48</v>
      </c>
    </row>
    <row r="53" spans="1:6" s="40" customFormat="1" ht="24" x14ac:dyDescent="0.25">
      <c r="A53" s="36">
        <v>45552</v>
      </c>
      <c r="B53" s="37" t="s">
        <v>190</v>
      </c>
      <c r="C53" s="37" t="s">
        <v>211</v>
      </c>
      <c r="D53" s="38" t="s">
        <v>237</v>
      </c>
      <c r="E53" s="39">
        <v>2400</v>
      </c>
      <c r="F53" s="39"/>
    </row>
    <row r="54" spans="1:6" x14ac:dyDescent="0.2">
      <c r="C54" s="18" t="s">
        <v>139</v>
      </c>
      <c r="D54" s="35" t="s">
        <v>191</v>
      </c>
      <c r="F54" s="20">
        <v>2400</v>
      </c>
    </row>
    <row r="56" spans="1:6" s="40" customFormat="1" ht="24" x14ac:dyDescent="0.25">
      <c r="A56" s="36">
        <v>45555</v>
      </c>
      <c r="B56" s="37" t="s">
        <v>192</v>
      </c>
      <c r="C56" s="37" t="s">
        <v>211</v>
      </c>
      <c r="D56" s="38" t="s">
        <v>237</v>
      </c>
      <c r="E56" s="39">
        <v>1600</v>
      </c>
      <c r="F56" s="39"/>
    </row>
    <row r="57" spans="1:6" x14ac:dyDescent="0.2">
      <c r="C57" s="18" t="s">
        <v>139</v>
      </c>
      <c r="D57" s="35" t="s">
        <v>193</v>
      </c>
      <c r="F57" s="20">
        <v>1600</v>
      </c>
    </row>
    <row r="59" spans="1:6" s="40" customFormat="1" ht="24" x14ac:dyDescent="0.25">
      <c r="A59" s="36">
        <v>45559</v>
      </c>
      <c r="B59" s="37" t="s">
        <v>1</v>
      </c>
      <c r="C59" s="37" t="s">
        <v>208</v>
      </c>
      <c r="D59" s="38" t="s">
        <v>76</v>
      </c>
      <c r="E59" s="39">
        <v>31</v>
      </c>
      <c r="F59" s="39"/>
    </row>
    <row r="60" spans="1:6" x14ac:dyDescent="0.2">
      <c r="C60" s="18" t="s">
        <v>125</v>
      </c>
      <c r="D60" s="35" t="s">
        <v>158</v>
      </c>
      <c r="F60" s="20">
        <v>31</v>
      </c>
    </row>
    <row r="62" spans="1:6" x14ac:dyDescent="0.2">
      <c r="A62" s="14">
        <v>45560</v>
      </c>
      <c r="B62" s="18" t="s">
        <v>1</v>
      </c>
      <c r="C62" s="18" t="s">
        <v>206</v>
      </c>
      <c r="D62" s="35" t="s">
        <v>59</v>
      </c>
      <c r="E62" s="20">
        <v>25</v>
      </c>
    </row>
    <row r="63" spans="1:6" s="40" customFormat="1" ht="24" x14ac:dyDescent="0.25">
      <c r="A63" s="36"/>
      <c r="B63" s="37"/>
      <c r="C63" s="37" t="s">
        <v>125</v>
      </c>
      <c r="D63" s="38" t="s">
        <v>238</v>
      </c>
      <c r="E63" s="39"/>
      <c r="F63" s="39">
        <v>25</v>
      </c>
    </row>
    <row r="65" spans="1:6" s="40" customFormat="1" ht="24" x14ac:dyDescent="0.25">
      <c r="A65" s="36">
        <v>45560</v>
      </c>
      <c r="B65" s="37" t="s">
        <v>194</v>
      </c>
      <c r="C65" s="37" t="s">
        <v>211</v>
      </c>
      <c r="D65" s="38" t="s">
        <v>237</v>
      </c>
      <c r="E65" s="39">
        <v>788.71</v>
      </c>
      <c r="F65" s="39"/>
    </row>
    <row r="66" spans="1:6" x14ac:dyDescent="0.2">
      <c r="C66" s="18" t="s">
        <v>139</v>
      </c>
      <c r="D66" s="35" t="s">
        <v>165</v>
      </c>
      <c r="F66" s="20">
        <v>788.71</v>
      </c>
    </row>
    <row r="68" spans="1:6" s="40" customFormat="1" ht="24" x14ac:dyDescent="0.25">
      <c r="A68" s="36">
        <v>45560</v>
      </c>
      <c r="B68" s="37" t="s">
        <v>195</v>
      </c>
      <c r="C68" s="37" t="s">
        <v>211</v>
      </c>
      <c r="D68" s="38" t="s">
        <v>237</v>
      </c>
      <c r="E68" s="39">
        <v>1240.1600000000001</v>
      </c>
      <c r="F68" s="39"/>
    </row>
    <row r="69" spans="1:6" x14ac:dyDescent="0.2">
      <c r="C69" s="18" t="s">
        <v>139</v>
      </c>
      <c r="D69" s="35" t="s">
        <v>196</v>
      </c>
      <c r="F69" s="20">
        <v>1240.1600000000001</v>
      </c>
    </row>
    <row r="71" spans="1:6" s="40" customFormat="1" ht="24" x14ac:dyDescent="0.25">
      <c r="A71" s="36">
        <v>45560</v>
      </c>
      <c r="B71" s="37" t="s">
        <v>197</v>
      </c>
      <c r="C71" s="37" t="s">
        <v>211</v>
      </c>
      <c r="D71" s="38" t="s">
        <v>237</v>
      </c>
      <c r="E71" s="39">
        <v>291.26</v>
      </c>
      <c r="F71" s="39"/>
    </row>
    <row r="72" spans="1:6" x14ac:dyDescent="0.2">
      <c r="C72" s="18" t="s">
        <v>139</v>
      </c>
      <c r="D72" s="35" t="s">
        <v>198</v>
      </c>
      <c r="F72" s="20">
        <v>291.26</v>
      </c>
    </row>
    <row r="74" spans="1:6" x14ac:dyDescent="0.2">
      <c r="A74" s="14">
        <v>45561</v>
      </c>
      <c r="B74" s="18" t="s">
        <v>1</v>
      </c>
      <c r="C74" s="18" t="s">
        <v>129</v>
      </c>
      <c r="D74" s="35" t="s">
        <v>1</v>
      </c>
      <c r="E74" s="20">
        <v>1368</v>
      </c>
    </row>
    <row r="75" spans="1:6" x14ac:dyDescent="0.2">
      <c r="C75" s="18" t="s">
        <v>125</v>
      </c>
      <c r="D75" s="35" t="s">
        <v>33</v>
      </c>
      <c r="F75" s="20">
        <v>1368</v>
      </c>
    </row>
    <row r="77" spans="1:6" x14ac:dyDescent="0.2">
      <c r="A77" s="14">
        <v>45561</v>
      </c>
      <c r="B77" s="18" t="s">
        <v>1</v>
      </c>
      <c r="C77" s="18" t="s">
        <v>129</v>
      </c>
      <c r="D77" s="35" t="s">
        <v>1</v>
      </c>
      <c r="E77" s="20">
        <v>204</v>
      </c>
    </row>
    <row r="78" spans="1:6" x14ac:dyDescent="0.2">
      <c r="C78" s="18" t="s">
        <v>125</v>
      </c>
      <c r="D78" s="35" t="s">
        <v>32</v>
      </c>
      <c r="F78" s="20">
        <v>204</v>
      </c>
    </row>
    <row r="79" spans="1:6" customFormat="1" ht="15" x14ac:dyDescent="0.25">
      <c r="E79" s="27"/>
      <c r="F79" s="27"/>
    </row>
    <row r="80" spans="1:6" s="16" customFormat="1" ht="12.75" thickBot="1" x14ac:dyDescent="0.25">
      <c r="A80" s="15"/>
      <c r="B80" s="17" t="s">
        <v>151</v>
      </c>
      <c r="C80" s="17" t="s">
        <v>1</v>
      </c>
      <c r="D80" s="34" t="s">
        <v>1</v>
      </c>
      <c r="E80" s="19">
        <f>SUBTOTAL(9, E2:E79)</f>
        <v>18267.349999999999</v>
      </c>
      <c r="F80" s="19">
        <f>SUBTOTAL(9, F2:F79)</f>
        <v>18267.349999999999</v>
      </c>
    </row>
    <row r="81" spans="5:6" customFormat="1" ht="15.75" thickTop="1" x14ac:dyDescent="0.25">
      <c r="E81" s="28"/>
      <c r="F81" s="28"/>
    </row>
  </sheetData>
  <pageMargins left="0.7" right="0.7" top="1.25" bottom="0.65277777777777779" header="0.3" footer="0.3"/>
  <pageSetup orientation="landscape" horizontalDpi="300" verticalDpi="300" r:id="rId1"/>
  <headerFooter>
    <oddHeader xml:space="preserve">&amp;C&amp;"Arial"&amp;12&amp;B S.L.E.B.C.&amp;B
&amp;11&amp;B Cash Disbursements Journal&amp;B
&amp;B For the Period From Sep 1, 2024 to Sep 30, 2024&amp;B&amp;L&amp;"Arial"&amp;12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1D00-6534-418A-84EE-3C3F0B0C8BE4}">
  <dimension ref="A1:F1"/>
  <sheetViews>
    <sheetView showGridLines="0" workbookViewId="0">
      <pane ySplit="1" topLeftCell="A2" activePane="bottomLeft" state="frozenSplit"/>
      <selection pane="bottomLeft"/>
    </sheetView>
  </sheetViews>
  <sheetFormatPr defaultRowHeight="12" x14ac:dyDescent="0.2"/>
  <cols>
    <col min="1" max="1" width="8.7109375" style="14" customWidth="1"/>
    <col min="2" max="2" width="18.7109375" style="18" customWidth="1"/>
    <col min="3" max="3" width="15.7109375" style="18" customWidth="1"/>
    <col min="4" max="4" width="26.7109375" style="35" customWidth="1"/>
    <col min="5" max="6" width="11.7109375" style="20" customWidth="1"/>
    <col min="7" max="16384" width="9.140625" style="13"/>
  </cols>
  <sheetData>
    <row r="1" spans="1:6" s="26" customFormat="1" x14ac:dyDescent="0.2">
      <c r="A1" s="24" t="s">
        <v>119</v>
      </c>
      <c r="B1" s="24" t="s">
        <v>120</v>
      </c>
      <c r="C1" s="24" t="s">
        <v>239</v>
      </c>
      <c r="D1" s="24" t="s">
        <v>234</v>
      </c>
      <c r="E1" s="25" t="s">
        <v>240</v>
      </c>
      <c r="F1" s="25" t="s">
        <v>241</v>
      </c>
    </row>
  </sheetData>
  <pageMargins left="0.7" right="0.7" top="1.25" bottom="0.65277777777777779" header="0.3" footer="0.3"/>
  <pageSetup orientation="landscape" horizontalDpi="300" verticalDpi="300" r:id="rId1"/>
  <headerFooter>
    <oddHeader xml:space="preserve">&amp;C&amp;"Arial"&amp;12&amp;B S.L.E.B.C.&amp;B
&amp;11&amp;B Cash Receipts Journal&amp;B
&amp;B For the Period From Sep 1, 2024 to Sep 30, 2024&amp;B&amp;L&amp;"Arial"&amp;12
&amp;11
&amp;"Arial"&amp;8 Filter Criteria includes: Report order is by Check Date. Report is printed in Detail Format. </oddHeader>
    <oddFooter>&amp;L&amp;08&amp;"MS San Serif"&amp;D at &amp;T&amp;R&amp;08&amp;"MS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Balance Sheet</vt:lpstr>
      <vt:lpstr>Income Stmnt</vt:lpstr>
      <vt:lpstr>General Journal</vt:lpstr>
      <vt:lpstr>General Ledger</vt:lpstr>
      <vt:lpstr>Cash Disbursements Journal</vt:lpstr>
      <vt:lpstr>Cash Receipts Journal</vt:lpstr>
      <vt:lpstr>'Balance Sheet'!Print_Titles</vt:lpstr>
      <vt:lpstr>'Cash Disbursements Journal'!Print_Titles</vt:lpstr>
      <vt:lpstr>'Cash Receipts Journal'!Print_Titles</vt:lpstr>
      <vt:lpstr>'General Journal'!Print_Titles</vt:lpstr>
      <vt:lpstr>'General Ledger'!Print_Titles</vt:lpstr>
      <vt:lpstr>'Income Stmnt'!Print_Titles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Johnson</dc:creator>
  <cp:lastModifiedBy>Tara Johnson</cp:lastModifiedBy>
  <dcterms:created xsi:type="dcterms:W3CDTF">2024-10-15T02:13:05Z</dcterms:created>
  <dcterms:modified xsi:type="dcterms:W3CDTF">2024-10-15T02:15:57Z</dcterms:modified>
</cp:coreProperties>
</file>