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ll Inclusive - All Entities\Accounting\2024 EOM Reports\SLEBC\"/>
    </mc:Choice>
  </mc:AlternateContent>
  <xr:revisionPtr revIDLastSave="0" documentId="13_ncr:1_{62AB1645-D14F-498B-8ED1-9E3618B0E05B}" xr6:coauthVersionLast="47" xr6:coauthVersionMax="47" xr10:uidLastSave="{00000000-0000-0000-0000-000000000000}"/>
  <bookViews>
    <workbookView xWindow="3120" yWindow="3120" windowWidth="21600" windowHeight="11385" xr2:uid="{28B90299-3491-48DD-8242-110ED5570FA3}"/>
  </bookViews>
  <sheets>
    <sheet name="Balance Sheet" sheetId="1" r:id="rId1"/>
    <sheet name="Income Stmnt" sheetId="2" r:id="rId2"/>
    <sheet name="General Journal" sheetId="3" r:id="rId3"/>
    <sheet name="General Ledger" sheetId="4" r:id="rId4"/>
    <sheet name="Cash Disbursements Journal" sheetId="5" r:id="rId5"/>
    <sheet name="Cash Receipts Journal" sheetId="6" r:id="rId6"/>
  </sheets>
  <definedNames>
    <definedName name="_xlnm.Print_Titles" localSheetId="0">'Balance Sheet'!$1:$1</definedName>
    <definedName name="_xlnm.Print_Titles" localSheetId="4">'Cash Disbursements Journal'!$1:$1</definedName>
    <definedName name="_xlnm.Print_Titles" localSheetId="5">'Cash Receipts Journal'!$1:$1</definedName>
    <definedName name="_xlnm.Print_Titles" localSheetId="2">'General Journal'!$1:$1</definedName>
    <definedName name="_xlnm.Print_Titles" localSheetId="3">'General Ledger'!$1:$2</definedName>
    <definedName name="_xlnm.Print_Titles" localSheetId="1">'Income Stmnt'!$1:$1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5" l="1"/>
  <c r="E66" i="5"/>
  <c r="I166" i="4"/>
  <c r="I165" i="4"/>
  <c r="I157" i="4"/>
  <c r="I156" i="4"/>
  <c r="I142" i="4"/>
  <c r="I141" i="4"/>
  <c r="I135" i="4"/>
  <c r="I134" i="4"/>
  <c r="I126" i="4"/>
  <c r="I125" i="4"/>
  <c r="I116" i="4"/>
  <c r="I115" i="4"/>
  <c r="I110" i="4"/>
  <c r="I105" i="4"/>
  <c r="I104" i="4"/>
  <c r="I99" i="4"/>
  <c r="I98" i="4"/>
  <c r="I92" i="4"/>
  <c r="I91" i="4"/>
  <c r="I86" i="4"/>
  <c r="I85" i="4"/>
  <c r="I80" i="4"/>
  <c r="I79" i="4"/>
  <c r="I74" i="4"/>
  <c r="I69" i="4"/>
  <c r="I64" i="4"/>
  <c r="I59" i="4"/>
  <c r="I54" i="4"/>
  <c r="I49" i="4"/>
  <c r="I44" i="4"/>
  <c r="I39" i="4"/>
  <c r="I38" i="4"/>
  <c r="I18" i="4"/>
  <c r="I17" i="4"/>
  <c r="F27" i="3"/>
  <c r="E27" i="3"/>
  <c r="E101" i="2"/>
  <c r="D101" i="2"/>
  <c r="C101" i="2"/>
  <c r="B101" i="2"/>
  <c r="E99" i="2"/>
  <c r="D99" i="2"/>
  <c r="C99" i="2"/>
  <c r="B99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E72" i="2"/>
  <c r="C72" i="2"/>
  <c r="E71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2" i="2"/>
  <c r="D32" i="2"/>
  <c r="C32" i="2"/>
  <c r="B32" i="2"/>
  <c r="E30" i="2"/>
  <c r="D30" i="2"/>
  <c r="C30" i="2"/>
  <c r="B30" i="2"/>
  <c r="E25" i="2"/>
  <c r="D25" i="2"/>
  <c r="C25" i="2"/>
  <c r="B25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E3" i="2"/>
  <c r="C3" i="2"/>
  <c r="C46" i="1"/>
  <c r="C44" i="1"/>
  <c r="C38" i="1"/>
  <c r="C36" i="1"/>
  <c r="C32" i="1"/>
  <c r="C21" i="1"/>
  <c r="C19" i="1"/>
  <c r="C15" i="1"/>
  <c r="C9" i="1"/>
</calcChain>
</file>

<file path=xl/sharedStrings.xml><?xml version="1.0" encoding="utf-8"?>
<sst xmlns="http://schemas.openxmlformats.org/spreadsheetml/2006/main" count="764" uniqueCount="224">
  <si>
    <t>ASSETS</t>
  </si>
  <si>
    <t/>
  </si>
  <si>
    <t>Current Assets</t>
  </si>
  <si>
    <t>SLEBC CHECKING</t>
  </si>
  <si>
    <t>SLEBC FLEX SPENDING</t>
  </si>
  <si>
    <t>SLEBC SCHOLARSHIP FUND</t>
  </si>
  <si>
    <t>Total Current Assets</t>
  </si>
  <si>
    <t>Property and Equipment</t>
  </si>
  <si>
    <t>OFFICE EQUIPMENT</t>
  </si>
  <si>
    <t>ACCUMULATED DEPRICIATION</t>
  </si>
  <si>
    <t>Total Property and Equipment</t>
  </si>
  <si>
    <t>Other Assets</t>
  </si>
  <si>
    <t>Total Other Assets</t>
  </si>
  <si>
    <t>Total Assets</t>
  </si>
  <si>
    <t>LIABILITIES AND CAPITAL</t>
  </si>
  <si>
    <t>Current Liabilities</t>
  </si>
  <si>
    <t>MISCELLANEOUS PAYABLE</t>
  </si>
  <si>
    <t>S.T.A.N. PAYABLE</t>
  </si>
  <si>
    <t>RESERVE FOR FUTURE INS. CLAIMS</t>
  </si>
  <si>
    <t>Total Current Liabilities</t>
  </si>
  <si>
    <t>Long-Term Liabilities</t>
  </si>
  <si>
    <t>Total Long-Term Liabilities</t>
  </si>
  <si>
    <t>Total Liabilities</t>
  </si>
  <si>
    <t>Capital</t>
  </si>
  <si>
    <t>RETAINED EARNINGS</t>
  </si>
  <si>
    <t>Net Income</t>
  </si>
  <si>
    <t>Total Capital</t>
  </si>
  <si>
    <t>Total Liabilities &amp; Capital</t>
  </si>
  <si>
    <t>Current Month</t>
  </si>
  <si>
    <t>Year to Date</t>
  </si>
  <si>
    <t>Revenues</t>
  </si>
  <si>
    <t>S.T.A.N.</t>
  </si>
  <si>
    <t>N.S.F.M.A.</t>
  </si>
  <si>
    <t>N.C.O.A.</t>
  </si>
  <si>
    <t>INTEREST</t>
  </si>
  <si>
    <t>INVESTMENT GAINS/LOSSES</t>
  </si>
  <si>
    <t>INTEREST- FLEX SPENDING</t>
  </si>
  <si>
    <t>INTEREST -HEALTH INS ADMIN</t>
  </si>
  <si>
    <t>INTEREST -HEALTH INS WELLNESS</t>
  </si>
  <si>
    <t>MISCELLANEOUS INCOME</t>
  </si>
  <si>
    <t>BARGAIN MEMBER INS PREMIUMS</t>
  </si>
  <si>
    <t>RETIRED MEMBERS INS PREMIUMS</t>
  </si>
  <si>
    <t>FLEX SPENDING DEDUCTIONS</t>
  </si>
  <si>
    <t>COBRA INSURANCE PREMIUMS</t>
  </si>
  <si>
    <t>REFUNDS FROM CLAIMS</t>
  </si>
  <si>
    <t>REFUNDS FROM REINSURANCE</t>
  </si>
  <si>
    <t>REFUNDS FROM PRESCRIPTION</t>
  </si>
  <si>
    <t>Refund from The Hartford</t>
  </si>
  <si>
    <t>CONFERENCE ROOM USE FEES</t>
  </si>
  <si>
    <t>Building Rent</t>
  </si>
  <si>
    <t>Building Sale</t>
  </si>
  <si>
    <t>Rebate Income</t>
  </si>
  <si>
    <t>Total Revenues</t>
  </si>
  <si>
    <t>Cost of Sales</t>
  </si>
  <si>
    <t>Total Cost of Sales</t>
  </si>
  <si>
    <t>Gross Profit</t>
  </si>
  <si>
    <t>Expenses</t>
  </si>
  <si>
    <t>DEPRECIATION EXPENSE</t>
  </si>
  <si>
    <t>BARGAINING EXPENSES</t>
  </si>
  <si>
    <t>ATTORNEY FEES</t>
  </si>
  <si>
    <t>ACTUARIAL STUDY</t>
  </si>
  <si>
    <t>CONTRACT PRINTING</t>
  </si>
  <si>
    <t>RATIFICATION EXPENSES</t>
  </si>
  <si>
    <t>STENOGRAPHY FEES</t>
  </si>
  <si>
    <t>SLEBC OFFICE EXPENSES</t>
  </si>
  <si>
    <t>COPYING</t>
  </si>
  <si>
    <t>NEGOTIATOR FEES</t>
  </si>
  <si>
    <t>SURVEY COST</t>
  </si>
  <si>
    <t>COURT COST</t>
  </si>
  <si>
    <t>NEWSLETTER COST</t>
  </si>
  <si>
    <t>ESSMAN RETAINER</t>
  </si>
  <si>
    <t>MILEAGE/MEALS</t>
  </si>
  <si>
    <t>MEETING ROOM</t>
  </si>
  <si>
    <t>ADVERTISING</t>
  </si>
  <si>
    <t>BANK CHARGES</t>
  </si>
  <si>
    <t>REIMBURSE DUES</t>
  </si>
  <si>
    <t>ACCOUNTING EXPENSES</t>
  </si>
  <si>
    <t>BANK CHARGES - FLEX SPENDING</t>
  </si>
  <si>
    <t>Bank Charge - Wellness</t>
  </si>
  <si>
    <t>BANK CHARGE - SLEBC BUILDING</t>
  </si>
  <si>
    <t>STATE INCOME TAX</t>
  </si>
  <si>
    <t>Property Tax</t>
  </si>
  <si>
    <t>Miscellaneous Expenses</t>
  </si>
  <si>
    <t>INSURANCE</t>
  </si>
  <si>
    <t>PAYMENTS TO CDSI</t>
  </si>
  <si>
    <t>FLEX CLAIM PROCESSOR FEES</t>
  </si>
  <si>
    <t>HEALTH INSURANCE SUPPLIES</t>
  </si>
  <si>
    <t>HEALTH INSURANCE POSTAGE</t>
  </si>
  <si>
    <t>OFFICE EXPENSES</t>
  </si>
  <si>
    <t>HEALTH INS. ADMINISTRATOR FEE</t>
  </si>
  <si>
    <t>INSURANCE CLAIMS</t>
  </si>
  <si>
    <t>ADJUSTMENT TO REVENUE</t>
  </si>
  <si>
    <t>3RD PARTY ADMINISTRATOR FEES</t>
  </si>
  <si>
    <t>REINSURANCE PREMIUMS</t>
  </si>
  <si>
    <t>MEDTRAK PRESCRIPTION CLAIMS</t>
  </si>
  <si>
    <t>HRA AMDIN FEE</t>
  </si>
  <si>
    <t>HRA CLAIMS</t>
  </si>
  <si>
    <t>UNITEDHEALTHCARE LIFE INS</t>
  </si>
  <si>
    <t>EYE MED SLEBC EYE CARE PLAN</t>
  </si>
  <si>
    <t>Basic Life &amp; AD&amp;D</t>
  </si>
  <si>
    <t>LTD</t>
  </si>
  <si>
    <t>Refund The Hartford Supp. Life</t>
  </si>
  <si>
    <t>VSP VISION CARE</t>
  </si>
  <si>
    <t>SLEBC H.I. Bldg Expenses</t>
  </si>
  <si>
    <t>UTILITIES</t>
  </si>
  <si>
    <t>SLEBC Building Natural Gas</t>
  </si>
  <si>
    <t>BLDG MAINTAINENCE/RENT</t>
  </si>
  <si>
    <t>SLEBC BLDG MAINTENANCE</t>
  </si>
  <si>
    <t>SLEBC Bldg Pest Control</t>
  </si>
  <si>
    <t>SLEBC Water System</t>
  </si>
  <si>
    <t>SLEBC Bldg Entry Rug/Mat Svc</t>
  </si>
  <si>
    <t>SLEBC Bldg Garbage Service</t>
  </si>
  <si>
    <t>SLEBC H. I. WELLNESS EXPENSES</t>
  </si>
  <si>
    <t>FLEXIBLE SPENDING EVEN YEARS</t>
  </si>
  <si>
    <t>SLEBC SCHOLARSHIP</t>
  </si>
  <si>
    <t>FLEX SPENDING ODD YEARS</t>
  </si>
  <si>
    <t>SLEBC AUDIT</t>
  </si>
  <si>
    <t>Tax Expense</t>
  </si>
  <si>
    <t>Total Expenses</t>
  </si>
  <si>
    <t>Date</t>
  </si>
  <si>
    <t>Account ID</t>
  </si>
  <si>
    <t>Reference</t>
  </si>
  <si>
    <t>Trans Description</t>
  </si>
  <si>
    <t>Debit Amt</t>
  </si>
  <si>
    <t>Credit Amt</t>
  </si>
  <si>
    <t>110000</t>
  </si>
  <si>
    <t>STAN DUES</t>
  </si>
  <si>
    <t>440300</t>
  </si>
  <si>
    <t>Essman</t>
  </si>
  <si>
    <t>Monthly Retainer Payment to Capital City Concepts (Essman)</t>
  </si>
  <si>
    <t>401300</t>
  </si>
  <si>
    <t>PAC Transfer</t>
  </si>
  <si>
    <t>Monthly PAC Transfer</t>
  </si>
  <si>
    <t>STAN Dues Addtl</t>
  </si>
  <si>
    <t>03/31/24</t>
  </si>
  <si>
    <t>Interest Income</t>
  </si>
  <si>
    <t>320100</t>
  </si>
  <si>
    <t>140000</t>
  </si>
  <si>
    <t>Dues From State</t>
  </si>
  <si>
    <t>Dues from State of NE</t>
  </si>
  <si>
    <t>300100</t>
  </si>
  <si>
    <t>300300</t>
  </si>
  <si>
    <t>300400</t>
  </si>
  <si>
    <t>Monthly Flex</t>
  </si>
  <si>
    <t>MONTHLY STATE FLEX DEDUCTION</t>
  </si>
  <si>
    <t>342000</t>
  </si>
  <si>
    <t>Total</t>
  </si>
  <si>
    <t>Account Description</t>
  </si>
  <si>
    <t>Jrnl</t>
  </si>
  <si>
    <t>Balance</t>
  </si>
  <si>
    <t>Beginning Balance</t>
  </si>
  <si>
    <t>CDJ</t>
  </si>
  <si>
    <t>Bryant &amp; Associates</t>
  </si>
  <si>
    <t>GENJ</t>
  </si>
  <si>
    <t>Target</t>
  </si>
  <si>
    <t>Current Period Change</t>
  </si>
  <si>
    <t>Ending Balance</t>
  </si>
  <si>
    <t>8497</t>
  </si>
  <si>
    <t>Trinity Jones</t>
  </si>
  <si>
    <t>8498</t>
  </si>
  <si>
    <t>Jeremy Hampton</t>
  </si>
  <si>
    <t>8499</t>
  </si>
  <si>
    <t>Cynthia Alberico</t>
  </si>
  <si>
    <t>8500</t>
  </si>
  <si>
    <t>Jeffrey Jones</t>
  </si>
  <si>
    <t>8501</t>
  </si>
  <si>
    <t>Timothy Williams</t>
  </si>
  <si>
    <t>8502</t>
  </si>
  <si>
    <t>Russell Mort</t>
  </si>
  <si>
    <t>8503</t>
  </si>
  <si>
    <t>Aaron Watson</t>
  </si>
  <si>
    <t>8504</t>
  </si>
  <si>
    <t>Donald Buettner</t>
  </si>
  <si>
    <t>8505</t>
  </si>
  <si>
    <t>David Hunter</t>
  </si>
  <si>
    <t>8506</t>
  </si>
  <si>
    <t>8507</t>
  </si>
  <si>
    <t>Brent Potthoff</t>
  </si>
  <si>
    <t>8508</t>
  </si>
  <si>
    <t>8509</t>
  </si>
  <si>
    <t>Jeremiah Foster</t>
  </si>
  <si>
    <t>8510</t>
  </si>
  <si>
    <t>Matthew Guzman</t>
  </si>
  <si>
    <t>145000</t>
  </si>
  <si>
    <t>200100</t>
  </si>
  <si>
    <t>200200</t>
  </si>
  <si>
    <t>209000</t>
  </si>
  <si>
    <t>210000</t>
  </si>
  <si>
    <t>250000</t>
  </si>
  <si>
    <t>280000</t>
  </si>
  <si>
    <t>400200</t>
  </si>
  <si>
    <t>N.C.O.A. - February Dues Reimbursement</t>
  </si>
  <si>
    <t>N.S.F.M.A. - February Dues Reimbursement</t>
  </si>
  <si>
    <t>440400</t>
  </si>
  <si>
    <t>Bryant &amp; Associates - ACCOUNTING EXPENSES</t>
  </si>
  <si>
    <t>460000</t>
  </si>
  <si>
    <t>Target - Baby Gift for Account Manager - Apta (Sarah Theilan)</t>
  </si>
  <si>
    <t>570000</t>
  </si>
  <si>
    <t>Trinity Jones - 2024 Flex Spending Reimbursement</t>
  </si>
  <si>
    <t>Jeremy Hampton - 2024 Flex Spending Reimbursement</t>
  </si>
  <si>
    <t>Cynthia Alberico - 2024 Flex Spending Reimbursement</t>
  </si>
  <si>
    <t>Jeffrey Jones - 2024 Flex Spending Reimbursement</t>
  </si>
  <si>
    <t>Timothy Williams - 2024 Flex Spending Reimbursement</t>
  </si>
  <si>
    <t>Russell Mort - 2024 Flex Spending Reimbursement</t>
  </si>
  <si>
    <t>Brent Potthoff - 2024 Flex Spending Reimbursement</t>
  </si>
  <si>
    <t>Jeremiah Foster - 2024 Flex Spending Reimbursement</t>
  </si>
  <si>
    <t>Matthew Guzman - 2024 Flex Spending Reimbursement</t>
  </si>
  <si>
    <t>577000</t>
  </si>
  <si>
    <t>Aaron Watson - 2023 Flex Spending Reimbursement</t>
  </si>
  <si>
    <t>Donald Buettner - 2023 Flex Spending Reimbursement</t>
  </si>
  <si>
    <t>David Hunter - 2023 Flex Spending Reimbursement</t>
  </si>
  <si>
    <t>David Hunter - 2023 Flex Spending Rembursement</t>
  </si>
  <si>
    <t>Check #</t>
  </si>
  <si>
    <t>Line Description</t>
  </si>
  <si>
    <t>Debit Amount</t>
  </si>
  <si>
    <t>Credit Amount</t>
  </si>
  <si>
    <t>2024 Flex Spending Reimbursement</t>
  </si>
  <si>
    <t>2023 Flex Spending Reimbursement</t>
  </si>
  <si>
    <t>2023 Flex Spending Rembursement</t>
  </si>
  <si>
    <t>February Dues Reimbursement</t>
  </si>
  <si>
    <t>Baby Gift for Account Manager - Apta (Sarah Theilan)</t>
  </si>
  <si>
    <t>Transaction Ref</t>
  </si>
  <si>
    <t>Debit Amnt</t>
  </si>
  <si>
    <t>Credit Amnt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</si>
</sst>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* #,##0.00;\(&quot;$&quot;* #,##0.00\)"/>
    <numFmt numFmtId="165" formatCode="#,##0.00;\(#,##0.00\)"/>
    <numFmt numFmtId="166" formatCode="m/d/yy"/>
    <numFmt numFmtId="167" formatCode="#,##0.00;\-#,##0.00;* ??"/>
  </numFmts>
  <fonts count="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0" fillId="0" borderId="1" xfId="0" applyBorder="1"/>
    <xf numFmtId="0" fontId="0" fillId="0" borderId="2" xfId="0" applyBorder="1"/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6" fontId="3" fillId="0" borderId="4" xfId="0" applyNumberFormat="1" applyFont="1" applyBorder="1" applyAlignment="1">
      <alignment horizontal="left"/>
    </xf>
    <xf numFmtId="167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7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EC9B-1744-4D9B-9597-87051B7B14A2}">
  <dimension ref="A1:C47"/>
  <sheetViews>
    <sheetView showGridLines="0" tabSelected="1" workbookViewId="0">
      <pane ySplit="1" topLeftCell="A2" activePane="bottomLeft" state="frozenSplit"/>
      <selection pane="bottomLeft" activeCell="A23" sqref="A23"/>
    </sheetView>
  </sheetViews>
  <sheetFormatPr defaultRowHeight="12.75" x14ac:dyDescent="0.2"/>
  <cols>
    <col min="1" max="1" width="35.7109375" style="1" customWidth="1"/>
    <col min="2" max="3" width="15.7109375" style="1" customWidth="1"/>
    <col min="4" max="16384" width="9.140625" style="1"/>
  </cols>
  <sheetData>
    <row r="1" spans="1:3" x14ac:dyDescent="0.2">
      <c r="A1" s="2"/>
      <c r="B1" s="2"/>
      <c r="C1" s="2"/>
    </row>
    <row r="2" spans="1:3" x14ac:dyDescent="0.2">
      <c r="A2" s="3" t="s">
        <v>0</v>
      </c>
    </row>
    <row r="3" spans="1:3" x14ac:dyDescent="0.2">
      <c r="A3" s="3" t="s">
        <v>1</v>
      </c>
    </row>
    <row r="4" spans="1:3" x14ac:dyDescent="0.2">
      <c r="A4" s="4" t="s">
        <v>2</v>
      </c>
    </row>
    <row r="5" spans="1:3" x14ac:dyDescent="0.2">
      <c r="A5" s="4" t="s">
        <v>3</v>
      </c>
      <c r="B5" s="5">
        <v>92104.960000000006</v>
      </c>
      <c r="C5" s="4" t="s">
        <v>1</v>
      </c>
    </row>
    <row r="6" spans="1:3" x14ac:dyDescent="0.2">
      <c r="A6" s="4" t="s">
        <v>4</v>
      </c>
      <c r="B6" s="6">
        <v>40930.910000000003</v>
      </c>
      <c r="C6" s="4" t="s">
        <v>1</v>
      </c>
    </row>
    <row r="7" spans="1:3" x14ac:dyDescent="0.2">
      <c r="A7" s="4" t="s">
        <v>5</v>
      </c>
      <c r="B7" s="6">
        <v>-1000</v>
      </c>
      <c r="C7" s="4" t="s">
        <v>1</v>
      </c>
    </row>
    <row r="8" spans="1:3" customFormat="1" ht="15" x14ac:dyDescent="0.25">
      <c r="A8" s="7"/>
      <c r="B8" s="8"/>
      <c r="C8" s="9"/>
    </row>
    <row r="9" spans="1:3" x14ac:dyDescent="0.2">
      <c r="A9" s="4" t="s">
        <v>6</v>
      </c>
      <c r="B9" s="4" t="s">
        <v>1</v>
      </c>
      <c r="C9" s="6">
        <f>ROUND(SUBTOTAL(9, B2:B8), 5)</f>
        <v>132035.87</v>
      </c>
    </row>
    <row r="10" spans="1:3" x14ac:dyDescent="0.2">
      <c r="A10" s="3" t="s">
        <v>1</v>
      </c>
    </row>
    <row r="11" spans="1:3" x14ac:dyDescent="0.2">
      <c r="A11" s="4" t="s">
        <v>7</v>
      </c>
    </row>
    <row r="12" spans="1:3" x14ac:dyDescent="0.2">
      <c r="A12" s="4" t="s">
        <v>8</v>
      </c>
      <c r="B12" s="6">
        <v>21008.32</v>
      </c>
      <c r="C12" s="4" t="s">
        <v>1</v>
      </c>
    </row>
    <row r="13" spans="1:3" x14ac:dyDescent="0.2">
      <c r="A13" s="4" t="s">
        <v>9</v>
      </c>
      <c r="B13" s="6">
        <v>-8749.61</v>
      </c>
      <c r="C13" s="4" t="s">
        <v>1</v>
      </c>
    </row>
    <row r="14" spans="1:3" customFormat="1" ht="15" x14ac:dyDescent="0.25">
      <c r="A14" s="7"/>
      <c r="B14" s="8"/>
      <c r="C14" s="9"/>
    </row>
    <row r="15" spans="1:3" x14ac:dyDescent="0.2">
      <c r="A15" s="4" t="s">
        <v>10</v>
      </c>
      <c r="B15" s="4" t="s">
        <v>1</v>
      </c>
      <c r="C15" s="6">
        <f>ROUND(SUBTOTAL(9, B10:B14), 5)</f>
        <v>12258.71</v>
      </c>
    </row>
    <row r="16" spans="1:3" x14ac:dyDescent="0.2">
      <c r="A16" s="3" t="s">
        <v>1</v>
      </c>
    </row>
    <row r="17" spans="1:3" x14ac:dyDescent="0.2">
      <c r="A17" s="4" t="s">
        <v>11</v>
      </c>
    </row>
    <row r="18" spans="1:3" customFormat="1" ht="15" x14ac:dyDescent="0.25">
      <c r="A18" s="7"/>
      <c r="B18" s="8"/>
      <c r="C18" s="9"/>
    </row>
    <row r="19" spans="1:3" x14ac:dyDescent="0.2">
      <c r="A19" s="4" t="s">
        <v>12</v>
      </c>
      <c r="B19" s="4" t="s">
        <v>1</v>
      </c>
      <c r="C19" s="6">
        <f>ROUND(SUBTOTAL(9, C16:C18), 5)</f>
        <v>0</v>
      </c>
    </row>
    <row r="20" spans="1:3" customFormat="1" ht="15" x14ac:dyDescent="0.25">
      <c r="A20" s="7"/>
      <c r="B20" s="7"/>
      <c r="C20" s="10"/>
    </row>
    <row r="21" spans="1:3" ht="13.5" thickBot="1" x14ac:dyDescent="0.25">
      <c r="A21" s="4" t="s">
        <v>13</v>
      </c>
      <c r="B21" s="4" t="s">
        <v>1</v>
      </c>
      <c r="C21" s="5">
        <f>ROUND(C9+C15+C19, 5)</f>
        <v>144294.57999999999</v>
      </c>
    </row>
    <row r="22" spans="1:3" customFormat="1" ht="15.75" thickTop="1" x14ac:dyDescent="0.25">
      <c r="A22" s="7"/>
      <c r="B22" s="7"/>
      <c r="C22" s="11"/>
    </row>
    <row r="23" spans="1:3" x14ac:dyDescent="0.2">
      <c r="A23" s="3" t="s">
        <v>1</v>
      </c>
    </row>
    <row r="24" spans="1:3" x14ac:dyDescent="0.2">
      <c r="A24" s="3" t="s">
        <v>1</v>
      </c>
    </row>
    <row r="25" spans="1:3" x14ac:dyDescent="0.2">
      <c r="A25" s="3" t="s">
        <v>14</v>
      </c>
    </row>
    <row r="26" spans="1:3" x14ac:dyDescent="0.2">
      <c r="A26" s="3" t="s">
        <v>1</v>
      </c>
    </row>
    <row r="27" spans="1:3" x14ac:dyDescent="0.2">
      <c r="A27" s="4" t="s">
        <v>15</v>
      </c>
    </row>
    <row r="28" spans="1:3" x14ac:dyDescent="0.2">
      <c r="A28" s="4" t="s">
        <v>16</v>
      </c>
      <c r="B28" s="5">
        <v>16255.37</v>
      </c>
      <c r="C28" s="4" t="s">
        <v>1</v>
      </c>
    </row>
    <row r="29" spans="1:3" x14ac:dyDescent="0.2">
      <c r="A29" s="4" t="s">
        <v>17</v>
      </c>
      <c r="B29" s="6">
        <v>12607.99</v>
      </c>
      <c r="C29" s="4" t="s">
        <v>1</v>
      </c>
    </row>
    <row r="30" spans="1:3" x14ac:dyDescent="0.2">
      <c r="A30" s="4" t="s">
        <v>18</v>
      </c>
      <c r="B30" s="6">
        <v>31105.45</v>
      </c>
      <c r="C30" s="4" t="s">
        <v>1</v>
      </c>
    </row>
    <row r="31" spans="1:3" customFormat="1" ht="15" x14ac:dyDescent="0.25">
      <c r="A31" s="7"/>
      <c r="B31" s="8"/>
      <c r="C31" s="9"/>
    </row>
    <row r="32" spans="1:3" x14ac:dyDescent="0.2">
      <c r="A32" s="4" t="s">
        <v>19</v>
      </c>
      <c r="B32" s="4" t="s">
        <v>1</v>
      </c>
      <c r="C32" s="6">
        <f>ROUND(SUBTOTAL(9, B23:B31), 5)</f>
        <v>59968.81</v>
      </c>
    </row>
    <row r="33" spans="1:3" x14ac:dyDescent="0.2">
      <c r="A33" s="3" t="s">
        <v>1</v>
      </c>
    </row>
    <row r="34" spans="1:3" x14ac:dyDescent="0.2">
      <c r="A34" s="4" t="s">
        <v>20</v>
      </c>
    </row>
    <row r="35" spans="1:3" customFormat="1" ht="15" x14ac:dyDescent="0.25">
      <c r="A35" s="7"/>
      <c r="B35" s="8"/>
      <c r="C35" s="9"/>
    </row>
    <row r="36" spans="1:3" x14ac:dyDescent="0.2">
      <c r="A36" s="4" t="s">
        <v>21</v>
      </c>
      <c r="B36" s="4" t="s">
        <v>1</v>
      </c>
      <c r="C36" s="6">
        <f>ROUND(SUBTOTAL(9, C33:C35), 5)</f>
        <v>0</v>
      </c>
    </row>
    <row r="37" spans="1:3" customFormat="1" ht="15" x14ac:dyDescent="0.25">
      <c r="A37" s="7"/>
      <c r="B37" s="7"/>
      <c r="C37" s="10"/>
    </row>
    <row r="38" spans="1:3" x14ac:dyDescent="0.2">
      <c r="A38" s="4" t="s">
        <v>22</v>
      </c>
      <c r="B38" s="4" t="s">
        <v>1</v>
      </c>
      <c r="C38" s="6">
        <f>-(ROUND(-C32+-C36, 5))</f>
        <v>59968.81</v>
      </c>
    </row>
    <row r="39" spans="1:3" x14ac:dyDescent="0.2">
      <c r="A39" s="3" t="s">
        <v>1</v>
      </c>
    </row>
    <row r="40" spans="1:3" x14ac:dyDescent="0.2">
      <c r="A40" s="4" t="s">
        <v>23</v>
      </c>
    </row>
    <row r="41" spans="1:3" x14ac:dyDescent="0.2">
      <c r="A41" s="4" t="s">
        <v>24</v>
      </c>
      <c r="B41" s="6">
        <v>81190.939999996001</v>
      </c>
      <c r="C41" s="4" t="s">
        <v>1</v>
      </c>
    </row>
    <row r="42" spans="1:3" x14ac:dyDescent="0.2">
      <c r="A42" s="4" t="s">
        <v>25</v>
      </c>
      <c r="B42" s="6">
        <v>3134.83</v>
      </c>
      <c r="C42" s="4" t="s">
        <v>1</v>
      </c>
    </row>
    <row r="43" spans="1:3" customFormat="1" ht="15" x14ac:dyDescent="0.25">
      <c r="A43" s="7"/>
      <c r="B43" s="8"/>
      <c r="C43" s="9"/>
    </row>
    <row r="44" spans="1:3" x14ac:dyDescent="0.2">
      <c r="A44" s="4" t="s">
        <v>26</v>
      </c>
      <c r="B44" s="4" t="s">
        <v>1</v>
      </c>
      <c r="C44" s="6">
        <f>ROUND(SUBTOTAL(9, B39:B43), 5)</f>
        <v>84325.77</v>
      </c>
    </row>
    <row r="45" spans="1:3" customFormat="1" ht="15" x14ac:dyDescent="0.25">
      <c r="A45" s="7"/>
      <c r="B45" s="7"/>
      <c r="C45" s="10"/>
    </row>
    <row r="46" spans="1:3" ht="13.5" thickBot="1" x14ac:dyDescent="0.25">
      <c r="A46" s="4" t="s">
        <v>27</v>
      </c>
      <c r="B46" s="4" t="s">
        <v>1</v>
      </c>
      <c r="C46" s="5">
        <f>-(ROUND(-C38+-C44, 5))</f>
        <v>144294.57999999999</v>
      </c>
    </row>
    <row r="47" spans="1:3" customFormat="1" ht="15.75" thickTop="1" x14ac:dyDescent="0.25">
      <c r="A47" s="7"/>
      <c r="B47" s="7"/>
      <c r="C47" s="11"/>
    </row>
  </sheetData>
  <pageMargins left="0.7" right="0.7" top="1.2222222222222223" bottom="0.65277777777777779" header="0.3" footer="0.3"/>
  <pageSetup orientation="landscape" horizontalDpi="300" verticalDpi="300" r:id="rId1"/>
  <headerFooter>
    <oddHeader xml:space="preserve">&amp;C&amp;"Times New Roman"&amp;10 S.L.E.B.C.
 Balance Sheet
 March 31, 2024
 &amp;L&amp;"Times New Roman"&amp;10
</oddHeader>
    <oddFooter>&amp;L&amp;10&amp;"Times New Roman"&amp;D at &amp;T&amp;C&amp;10&amp;"Times New Roman"Unaudited - For Management Purposes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081E-1934-4686-A54E-FA053E61EEA9}">
  <dimension ref="A1:E102"/>
  <sheetViews>
    <sheetView showGridLines="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34.7109375" style="1" customWidth="1"/>
    <col min="2" max="2" width="15.7109375" style="1" customWidth="1"/>
    <col min="3" max="3" width="9.7109375" style="1" customWidth="1"/>
    <col min="4" max="4" width="16.7109375" style="1" customWidth="1"/>
    <col min="5" max="5" width="9.7109375" style="1" customWidth="1"/>
    <col min="6" max="16384" width="9.140625" style="1"/>
  </cols>
  <sheetData>
    <row r="1" spans="1:5" x14ac:dyDescent="0.2">
      <c r="A1" s="3"/>
      <c r="B1" s="12" t="s">
        <v>28</v>
      </c>
      <c r="C1" s="3"/>
      <c r="D1" s="12" t="s">
        <v>29</v>
      </c>
      <c r="E1" s="3"/>
    </row>
    <row r="2" spans="1:5" x14ac:dyDescent="0.2">
      <c r="A2" s="4" t="s">
        <v>30</v>
      </c>
    </row>
    <row r="3" spans="1:5" x14ac:dyDescent="0.2">
      <c r="A3" s="4" t="s">
        <v>31</v>
      </c>
      <c r="B3" s="5">
        <v>28190.5</v>
      </c>
      <c r="C3" s="6">
        <f>IF(45941.74&lt;&gt;0, (B3/45941.74)*100, 0)</f>
        <v>61.361411213419437</v>
      </c>
      <c r="D3" s="5">
        <v>84829.84</v>
      </c>
      <c r="E3" s="6">
        <f>IF(136724.19&lt;&gt;0, (D3/136724.19)*100, 0)</f>
        <v>62.044499952788158</v>
      </c>
    </row>
    <row r="4" spans="1:5" x14ac:dyDescent="0.2">
      <c r="A4" s="4" t="s">
        <v>32</v>
      </c>
      <c r="B4" s="6">
        <v>375</v>
      </c>
      <c r="C4" s="6">
        <f>IF(45941.74&lt;&gt;0, (B4/45941.74)*100, 0)</f>
        <v>0.81625119118257161</v>
      </c>
      <c r="D4" s="6">
        <v>1065</v>
      </c>
      <c r="E4" s="6">
        <f>IF(136724.19&lt;&gt;0, (D4/136724.19)*100, 0)</f>
        <v>0.77894043475408414</v>
      </c>
    </row>
    <row r="5" spans="1:5" x14ac:dyDescent="0.2">
      <c r="A5" s="4" t="s">
        <v>33</v>
      </c>
      <c r="B5" s="6">
        <v>1750</v>
      </c>
      <c r="C5" s="6">
        <f>IF(45941.74&lt;&gt;0, (B5/45941.74)*100, 0)</f>
        <v>3.809172225518668</v>
      </c>
      <c r="D5" s="6">
        <v>5110</v>
      </c>
      <c r="E5" s="6">
        <f>IF(136724.19&lt;&gt;0, (D5/136724.19)*100, 0)</f>
        <v>3.7374512878810981</v>
      </c>
    </row>
    <row r="6" spans="1:5" x14ac:dyDescent="0.2">
      <c r="A6" s="4" t="s">
        <v>34</v>
      </c>
      <c r="B6" s="6">
        <v>0.46</v>
      </c>
      <c r="C6" s="6">
        <f>IF(45941.74&lt;&gt;0, (B6/45941.74)*100, 0)</f>
        <v>1.0012681278506214E-3</v>
      </c>
      <c r="D6" s="6">
        <v>1.1599999999999999</v>
      </c>
      <c r="E6" s="6">
        <f>IF(136724.19&lt;&gt;0, (D6/136724.19)*100, 0)</f>
        <v>8.484233843330869E-4</v>
      </c>
    </row>
    <row r="7" spans="1:5" x14ac:dyDescent="0.2">
      <c r="A7" s="4" t="s">
        <v>35</v>
      </c>
      <c r="B7" s="6">
        <v>0</v>
      </c>
      <c r="C7" s="6">
        <f>IF(45941.74&lt;&gt;0, (B7/45941.74)*100, 0)</f>
        <v>0</v>
      </c>
      <c r="D7" s="6">
        <v>0</v>
      </c>
      <c r="E7" s="6">
        <f>IF(136724.19&lt;&gt;0, (D7/136724.19)*100, 0)</f>
        <v>0</v>
      </c>
    </row>
    <row r="8" spans="1:5" x14ac:dyDescent="0.2">
      <c r="A8" s="4" t="s">
        <v>36</v>
      </c>
      <c r="B8" s="6">
        <v>0</v>
      </c>
      <c r="C8" s="6">
        <f>IF(45941.74&lt;&gt;0, (B8/45941.74)*100, 0)</f>
        <v>0</v>
      </c>
      <c r="D8" s="6">
        <v>0</v>
      </c>
      <c r="E8" s="6">
        <f>IF(136724.19&lt;&gt;0, (D8/136724.19)*100, 0)</f>
        <v>0</v>
      </c>
    </row>
    <row r="9" spans="1:5" x14ac:dyDescent="0.2">
      <c r="A9" s="4" t="s">
        <v>37</v>
      </c>
      <c r="B9" s="6">
        <v>0</v>
      </c>
      <c r="C9" s="6">
        <f>IF(45941.74&lt;&gt;0, (B9/45941.74)*100, 0)</f>
        <v>0</v>
      </c>
      <c r="D9" s="6">
        <v>0</v>
      </c>
      <c r="E9" s="6">
        <f>IF(136724.19&lt;&gt;0, (D9/136724.19)*100, 0)</f>
        <v>0</v>
      </c>
    </row>
    <row r="10" spans="1:5" x14ac:dyDescent="0.2">
      <c r="A10" s="4" t="s">
        <v>38</v>
      </c>
      <c r="B10" s="6">
        <v>0</v>
      </c>
      <c r="C10" s="6">
        <f>IF(45941.74&lt;&gt;0, (B10/45941.74)*100, 0)</f>
        <v>0</v>
      </c>
      <c r="D10" s="6">
        <v>0</v>
      </c>
      <c r="E10" s="6">
        <f>IF(136724.19&lt;&gt;0, (D10/136724.19)*100, 0)</f>
        <v>0</v>
      </c>
    </row>
    <row r="11" spans="1:5" x14ac:dyDescent="0.2">
      <c r="A11" s="4" t="s">
        <v>39</v>
      </c>
      <c r="B11" s="6">
        <v>0</v>
      </c>
      <c r="C11" s="6">
        <f>IF(45941.74&lt;&gt;0, (B11/45941.74)*100, 0)</f>
        <v>0</v>
      </c>
      <c r="D11" s="6">
        <v>0</v>
      </c>
      <c r="E11" s="6">
        <f>IF(136724.19&lt;&gt;0, (D11/136724.19)*100, 0)</f>
        <v>0</v>
      </c>
    </row>
    <row r="12" spans="1:5" x14ac:dyDescent="0.2">
      <c r="A12" s="4" t="s">
        <v>40</v>
      </c>
      <c r="B12" s="6">
        <v>0</v>
      </c>
      <c r="C12" s="6">
        <f>IF(45941.74&lt;&gt;0, (B12/45941.74)*100, 0)</f>
        <v>0</v>
      </c>
      <c r="D12" s="6">
        <v>0</v>
      </c>
      <c r="E12" s="6">
        <f>IF(136724.19&lt;&gt;0, (D12/136724.19)*100, 0)</f>
        <v>0</v>
      </c>
    </row>
    <row r="13" spans="1:5" x14ac:dyDescent="0.2">
      <c r="A13" s="4" t="s">
        <v>41</v>
      </c>
      <c r="B13" s="6">
        <v>0</v>
      </c>
      <c r="C13" s="6">
        <f>IF(45941.74&lt;&gt;0, (B13/45941.74)*100, 0)</f>
        <v>0</v>
      </c>
      <c r="D13" s="6">
        <v>0</v>
      </c>
      <c r="E13" s="6">
        <f>IF(136724.19&lt;&gt;0, (D13/136724.19)*100, 0)</f>
        <v>0</v>
      </c>
    </row>
    <row r="14" spans="1:5" x14ac:dyDescent="0.2">
      <c r="A14" s="4" t="s">
        <v>42</v>
      </c>
      <c r="B14" s="6">
        <v>15625.78</v>
      </c>
      <c r="C14" s="6">
        <f>IF(45941.74&lt;&gt;0, (B14/45941.74)*100, 0)</f>
        <v>34.01216410175148</v>
      </c>
      <c r="D14" s="6">
        <v>45718.19</v>
      </c>
      <c r="E14" s="6">
        <f>IF(136724.19&lt;&gt;0, (D14/136724.19)*100, 0)</f>
        <v>33.438259901192318</v>
      </c>
    </row>
    <row r="15" spans="1:5" x14ac:dyDescent="0.2">
      <c r="A15" s="4" t="s">
        <v>43</v>
      </c>
      <c r="B15" s="6">
        <v>0</v>
      </c>
      <c r="C15" s="6">
        <f>IF(45941.74&lt;&gt;0, (B15/45941.74)*100, 0)</f>
        <v>0</v>
      </c>
      <c r="D15" s="6">
        <v>0</v>
      </c>
      <c r="E15" s="6">
        <f>IF(136724.19&lt;&gt;0, (D15/136724.19)*100, 0)</f>
        <v>0</v>
      </c>
    </row>
    <row r="16" spans="1:5" x14ac:dyDescent="0.2">
      <c r="A16" s="4" t="s">
        <v>44</v>
      </c>
      <c r="B16" s="6">
        <v>0</v>
      </c>
      <c r="C16" s="6">
        <f>IF(45941.74&lt;&gt;0, (B16/45941.74)*100, 0)</f>
        <v>0</v>
      </c>
      <c r="D16" s="6">
        <v>0</v>
      </c>
      <c r="E16" s="6">
        <f>IF(136724.19&lt;&gt;0, (D16/136724.19)*100, 0)</f>
        <v>0</v>
      </c>
    </row>
    <row r="17" spans="1:5" x14ac:dyDescent="0.2">
      <c r="A17" s="4" t="s">
        <v>45</v>
      </c>
      <c r="B17" s="6">
        <v>0</v>
      </c>
      <c r="C17" s="6">
        <f>IF(45941.74&lt;&gt;0, (B17/45941.74)*100, 0)</f>
        <v>0</v>
      </c>
      <c r="D17" s="6">
        <v>0</v>
      </c>
      <c r="E17" s="6">
        <f>IF(136724.19&lt;&gt;0, (D17/136724.19)*100, 0)</f>
        <v>0</v>
      </c>
    </row>
    <row r="18" spans="1:5" x14ac:dyDescent="0.2">
      <c r="A18" s="4" t="s">
        <v>46</v>
      </c>
      <c r="B18" s="6">
        <v>0</v>
      </c>
      <c r="C18" s="6">
        <f>IF(45941.74&lt;&gt;0, (B18/45941.74)*100, 0)</f>
        <v>0</v>
      </c>
      <c r="D18" s="6">
        <v>0</v>
      </c>
      <c r="E18" s="6">
        <f>IF(136724.19&lt;&gt;0, (D18/136724.19)*100, 0)</f>
        <v>0</v>
      </c>
    </row>
    <row r="19" spans="1:5" x14ac:dyDescent="0.2">
      <c r="A19" s="4" t="s">
        <v>47</v>
      </c>
      <c r="B19" s="6">
        <v>0</v>
      </c>
      <c r="C19" s="6">
        <f>IF(45941.74&lt;&gt;0, (B19/45941.74)*100, 0)</f>
        <v>0</v>
      </c>
      <c r="D19" s="6">
        <v>0</v>
      </c>
      <c r="E19" s="6">
        <f>IF(136724.19&lt;&gt;0, (D19/136724.19)*100, 0)</f>
        <v>0</v>
      </c>
    </row>
    <row r="20" spans="1:5" x14ac:dyDescent="0.2">
      <c r="A20" s="4" t="s">
        <v>48</v>
      </c>
      <c r="B20" s="6">
        <v>0</v>
      </c>
      <c r="C20" s="6">
        <f>IF(45941.74&lt;&gt;0, (B20/45941.74)*100, 0)</f>
        <v>0</v>
      </c>
      <c r="D20" s="6">
        <v>0</v>
      </c>
      <c r="E20" s="6">
        <f>IF(136724.19&lt;&gt;0, (D20/136724.19)*100, 0)</f>
        <v>0</v>
      </c>
    </row>
    <row r="21" spans="1:5" x14ac:dyDescent="0.2">
      <c r="A21" s="4" t="s">
        <v>49</v>
      </c>
      <c r="B21" s="6">
        <v>0</v>
      </c>
      <c r="C21" s="6">
        <f>IF(45941.74&lt;&gt;0, (B21/45941.74)*100, 0)</f>
        <v>0</v>
      </c>
      <c r="D21" s="6">
        <v>0</v>
      </c>
      <c r="E21" s="6">
        <f>IF(136724.19&lt;&gt;0, (D21/136724.19)*100, 0)</f>
        <v>0</v>
      </c>
    </row>
    <row r="22" spans="1:5" x14ac:dyDescent="0.2">
      <c r="A22" s="4" t="s">
        <v>50</v>
      </c>
      <c r="B22" s="6">
        <v>0</v>
      </c>
      <c r="C22" s="6">
        <f>IF(45941.74&lt;&gt;0, (B22/45941.74)*100, 0)</f>
        <v>0</v>
      </c>
      <c r="D22" s="6">
        <v>0</v>
      </c>
      <c r="E22" s="6">
        <f>IF(136724.19&lt;&gt;0, (D22/136724.19)*100, 0)</f>
        <v>0</v>
      </c>
    </row>
    <row r="23" spans="1:5" x14ac:dyDescent="0.2">
      <c r="A23" s="4" t="s">
        <v>51</v>
      </c>
      <c r="B23" s="6">
        <v>0</v>
      </c>
      <c r="C23" s="6">
        <f>IF(45941.74&lt;&gt;0, (B23/45941.74)*100, 0)</f>
        <v>0</v>
      </c>
      <c r="D23" s="6">
        <v>0</v>
      </c>
      <c r="E23" s="6">
        <f>IF(136724.19&lt;&gt;0, (D23/136724.19)*100, 0)</f>
        <v>0</v>
      </c>
    </row>
    <row r="24" spans="1:5" customFormat="1" ht="15" x14ac:dyDescent="0.25">
      <c r="A24" s="7"/>
      <c r="B24" s="10"/>
      <c r="C24" s="9"/>
      <c r="D24" s="10"/>
      <c r="E24" s="9"/>
    </row>
    <row r="25" spans="1:5" x14ac:dyDescent="0.2">
      <c r="A25" s="4" t="s">
        <v>52</v>
      </c>
      <c r="B25" s="6">
        <f>ROUND(SUBTOTAL(9, B2:B24), 5)</f>
        <v>45941.74</v>
      </c>
      <c r="C25" s="6">
        <f>ROUND(SUBTOTAL(9, C2:C24), 5)</f>
        <v>100</v>
      </c>
      <c r="D25" s="6">
        <f>ROUND(SUBTOTAL(9, D2:D24), 5)</f>
        <v>136724.19</v>
      </c>
      <c r="E25" s="6">
        <f>ROUND(SUBTOTAL(9, E2:E24), 5)</f>
        <v>100</v>
      </c>
    </row>
    <row r="26" spans="1:5" customFormat="1" ht="15" x14ac:dyDescent="0.25">
      <c r="A26" s="7"/>
      <c r="B26" s="10"/>
      <c r="C26" s="9"/>
      <c r="D26" s="10"/>
      <c r="E26" s="9"/>
    </row>
    <row r="27" spans="1:5" x14ac:dyDescent="0.2">
      <c r="A27" s="3" t="s">
        <v>1</v>
      </c>
    </row>
    <row r="28" spans="1:5" x14ac:dyDescent="0.2">
      <c r="A28" s="4" t="s">
        <v>53</v>
      </c>
    </row>
    <row r="29" spans="1:5" customFormat="1" ht="15" x14ac:dyDescent="0.25">
      <c r="A29" s="7"/>
      <c r="B29" s="10"/>
      <c r="C29" s="9"/>
      <c r="D29" s="10"/>
      <c r="E29" s="9"/>
    </row>
    <row r="30" spans="1:5" x14ac:dyDescent="0.2">
      <c r="A30" s="4" t="s">
        <v>54</v>
      </c>
      <c r="B30" s="6">
        <f>ROUND(SUBTOTAL(9, B27:B29), 5)</f>
        <v>0</v>
      </c>
      <c r="C30" s="6">
        <f>ROUND(SUBTOTAL(9, C27:C29), 5)</f>
        <v>0</v>
      </c>
      <c r="D30" s="6">
        <f>ROUND(SUBTOTAL(9, D27:D29), 5)</f>
        <v>0</v>
      </c>
      <c r="E30" s="6">
        <f>ROUND(SUBTOTAL(9, E27:E29), 5)</f>
        <v>0</v>
      </c>
    </row>
    <row r="31" spans="1:5" customFormat="1" ht="15" x14ac:dyDescent="0.25">
      <c r="A31" s="7"/>
      <c r="B31" s="10"/>
      <c r="C31" s="9"/>
      <c r="D31" s="10"/>
      <c r="E31" s="9"/>
    </row>
    <row r="32" spans="1:5" x14ac:dyDescent="0.2">
      <c r="A32" s="4" t="s">
        <v>55</v>
      </c>
      <c r="B32" s="6">
        <f>-(ROUND(-B25+B30, 5))</f>
        <v>45941.74</v>
      </c>
      <c r="C32" s="6">
        <f>-(ROUND(-C25+C30, 5))</f>
        <v>100</v>
      </c>
      <c r="D32" s="6">
        <f>-(ROUND(-D25+D30, 5))</f>
        <v>136724.19</v>
      </c>
      <c r="E32" s="6">
        <f>-(ROUND(-E25+E30, 5))</f>
        <v>100</v>
      </c>
    </row>
    <row r="33" spans="1:5" customFormat="1" ht="15" x14ac:dyDescent="0.25">
      <c r="A33" s="7"/>
      <c r="B33" s="10"/>
      <c r="C33" s="9"/>
      <c r="D33" s="10"/>
      <c r="E33" s="9"/>
    </row>
    <row r="34" spans="1:5" x14ac:dyDescent="0.2">
      <c r="A34" s="4" t="s">
        <v>56</v>
      </c>
    </row>
    <row r="35" spans="1:5" x14ac:dyDescent="0.2">
      <c r="A35" s="4" t="s">
        <v>57</v>
      </c>
      <c r="B35" s="6">
        <v>0</v>
      </c>
      <c r="C35" s="6">
        <f>IF(45941.74&lt;&gt;0, (B35/45941.74)*100, 0)</f>
        <v>0</v>
      </c>
      <c r="D35" s="6">
        <v>0</v>
      </c>
      <c r="E35" s="6">
        <f>IF(136724.19&lt;&gt;0, (D35/136724.19)*100, 0)</f>
        <v>0</v>
      </c>
    </row>
    <row r="36" spans="1:5" x14ac:dyDescent="0.2">
      <c r="A36" s="4" t="s">
        <v>58</v>
      </c>
      <c r="B36" s="6">
        <v>0</v>
      </c>
      <c r="C36" s="6">
        <f>IF(45941.74&lt;&gt;0, (B36/45941.74)*100, 0)</f>
        <v>0</v>
      </c>
      <c r="D36" s="6">
        <v>0</v>
      </c>
      <c r="E36" s="6">
        <f>IF(136724.19&lt;&gt;0, (D36/136724.19)*100, 0)</f>
        <v>0</v>
      </c>
    </row>
    <row r="37" spans="1:5" x14ac:dyDescent="0.2">
      <c r="A37" s="4" t="s">
        <v>59</v>
      </c>
      <c r="B37" s="6">
        <v>0</v>
      </c>
      <c r="C37" s="6">
        <f>IF(45941.74&lt;&gt;0, (B37/45941.74)*100, 0)</f>
        <v>0</v>
      </c>
      <c r="D37" s="6">
        <v>250</v>
      </c>
      <c r="E37" s="6">
        <f>IF(136724.19&lt;&gt;0, (D37/136724.19)*100, 0)</f>
        <v>0.1828498673131653</v>
      </c>
    </row>
    <row r="38" spans="1:5" x14ac:dyDescent="0.2">
      <c r="A38" s="4" t="s">
        <v>60</v>
      </c>
      <c r="B38" s="6">
        <v>0</v>
      </c>
      <c r="C38" s="6">
        <f>IF(45941.74&lt;&gt;0, (B38/45941.74)*100, 0)</f>
        <v>0</v>
      </c>
      <c r="D38" s="6">
        <v>0</v>
      </c>
      <c r="E38" s="6">
        <f>IF(136724.19&lt;&gt;0, (D38/136724.19)*100, 0)</f>
        <v>0</v>
      </c>
    </row>
    <row r="39" spans="1:5" x14ac:dyDescent="0.2">
      <c r="A39" s="4" t="s">
        <v>61</v>
      </c>
      <c r="B39" s="6">
        <v>0</v>
      </c>
      <c r="C39" s="6">
        <f>IF(45941.74&lt;&gt;0, (B39/45941.74)*100, 0)</f>
        <v>0</v>
      </c>
      <c r="D39" s="6">
        <v>0</v>
      </c>
      <c r="E39" s="6">
        <f>IF(136724.19&lt;&gt;0, (D39/136724.19)*100, 0)</f>
        <v>0</v>
      </c>
    </row>
    <row r="40" spans="1:5" x14ac:dyDescent="0.2">
      <c r="A40" s="4" t="s">
        <v>62</v>
      </c>
      <c r="B40" s="6">
        <v>0</v>
      </c>
      <c r="C40" s="6">
        <f>IF(45941.74&lt;&gt;0, (B40/45941.74)*100, 0)</f>
        <v>0</v>
      </c>
      <c r="D40" s="6">
        <v>0</v>
      </c>
      <c r="E40" s="6">
        <f>IF(136724.19&lt;&gt;0, (D40/136724.19)*100, 0)</f>
        <v>0</v>
      </c>
    </row>
    <row r="41" spans="1:5" x14ac:dyDescent="0.2">
      <c r="A41" s="4" t="s">
        <v>63</v>
      </c>
      <c r="B41" s="6">
        <v>0</v>
      </c>
      <c r="C41" s="6">
        <f>IF(45941.74&lt;&gt;0, (B41/45941.74)*100, 0)</f>
        <v>0</v>
      </c>
      <c r="D41" s="6">
        <v>0</v>
      </c>
      <c r="E41" s="6">
        <f>IF(136724.19&lt;&gt;0, (D41/136724.19)*100, 0)</f>
        <v>0</v>
      </c>
    </row>
    <row r="42" spans="1:5" x14ac:dyDescent="0.2">
      <c r="A42" s="4" t="s">
        <v>64</v>
      </c>
      <c r="B42" s="6">
        <v>0</v>
      </c>
      <c r="C42" s="6">
        <f>IF(45941.74&lt;&gt;0, (B42/45941.74)*100, 0)</f>
        <v>0</v>
      </c>
      <c r="D42" s="6">
        <v>0</v>
      </c>
      <c r="E42" s="6">
        <f>IF(136724.19&lt;&gt;0, (D42/136724.19)*100, 0)</f>
        <v>0</v>
      </c>
    </row>
    <row r="43" spans="1:5" x14ac:dyDescent="0.2">
      <c r="A43" s="4" t="s">
        <v>65</v>
      </c>
      <c r="B43" s="6">
        <v>0</v>
      </c>
      <c r="C43" s="6">
        <f>IF(45941.74&lt;&gt;0, (B43/45941.74)*100, 0)</f>
        <v>0</v>
      </c>
      <c r="D43" s="6">
        <v>0</v>
      </c>
      <c r="E43" s="6">
        <f>IF(136724.19&lt;&gt;0, (D43/136724.19)*100, 0)</f>
        <v>0</v>
      </c>
    </row>
    <row r="44" spans="1:5" x14ac:dyDescent="0.2">
      <c r="A44" s="4" t="s">
        <v>66</v>
      </c>
      <c r="B44" s="6">
        <v>0</v>
      </c>
      <c r="C44" s="6">
        <f>IF(45941.74&lt;&gt;0, (B44/45941.74)*100, 0)</f>
        <v>0</v>
      </c>
      <c r="D44" s="6">
        <v>0</v>
      </c>
      <c r="E44" s="6">
        <f>IF(136724.19&lt;&gt;0, (D44/136724.19)*100, 0)</f>
        <v>0</v>
      </c>
    </row>
    <row r="45" spans="1:5" x14ac:dyDescent="0.2">
      <c r="A45" s="4" t="s">
        <v>67</v>
      </c>
      <c r="B45" s="6">
        <v>0</v>
      </c>
      <c r="C45" s="6">
        <f>IF(45941.74&lt;&gt;0, (B45/45941.74)*100, 0)</f>
        <v>0</v>
      </c>
      <c r="D45" s="6">
        <v>0</v>
      </c>
      <c r="E45" s="6">
        <f>IF(136724.19&lt;&gt;0, (D45/136724.19)*100, 0)</f>
        <v>0</v>
      </c>
    </row>
    <row r="46" spans="1:5" x14ac:dyDescent="0.2">
      <c r="A46" s="4" t="s">
        <v>68</v>
      </c>
      <c r="B46" s="6">
        <v>0</v>
      </c>
      <c r="C46" s="6">
        <f>IF(45941.74&lt;&gt;0, (B46/45941.74)*100, 0)</f>
        <v>0</v>
      </c>
      <c r="D46" s="6">
        <v>0</v>
      </c>
      <c r="E46" s="6">
        <f>IF(136724.19&lt;&gt;0, (D46/136724.19)*100, 0)</f>
        <v>0</v>
      </c>
    </row>
    <row r="47" spans="1:5" x14ac:dyDescent="0.2">
      <c r="A47" s="4" t="s">
        <v>69</v>
      </c>
      <c r="B47" s="6">
        <v>0</v>
      </c>
      <c r="C47" s="6">
        <f>IF(45941.74&lt;&gt;0, (B47/45941.74)*100, 0)</f>
        <v>0</v>
      </c>
      <c r="D47" s="6">
        <v>0</v>
      </c>
      <c r="E47" s="6">
        <f>IF(136724.19&lt;&gt;0, (D47/136724.19)*100, 0)</f>
        <v>0</v>
      </c>
    </row>
    <row r="48" spans="1:5" x14ac:dyDescent="0.2">
      <c r="A48" s="4" t="s">
        <v>70</v>
      </c>
      <c r="B48" s="6">
        <v>500</v>
      </c>
      <c r="C48" s="6">
        <f>IF(45941.74&lt;&gt;0, (B48/45941.74)*100, 0)</f>
        <v>1.0883349215767624</v>
      </c>
      <c r="D48" s="6">
        <v>1500</v>
      </c>
      <c r="E48" s="6">
        <f>IF(136724.19&lt;&gt;0, (D48/136724.19)*100, 0)</f>
        <v>1.0970992038789917</v>
      </c>
    </row>
    <row r="49" spans="1:5" x14ac:dyDescent="0.2">
      <c r="A49" s="4" t="s">
        <v>71</v>
      </c>
      <c r="B49" s="6">
        <v>0</v>
      </c>
      <c r="C49" s="6">
        <f>IF(45941.74&lt;&gt;0, (B49/45941.74)*100, 0)</f>
        <v>0</v>
      </c>
      <c r="D49" s="6">
        <v>0</v>
      </c>
      <c r="E49" s="6">
        <f>IF(136724.19&lt;&gt;0, (D49/136724.19)*100, 0)</f>
        <v>0</v>
      </c>
    </row>
    <row r="50" spans="1:5" x14ac:dyDescent="0.2">
      <c r="A50" s="4" t="s">
        <v>72</v>
      </c>
      <c r="B50" s="6">
        <v>0</v>
      </c>
      <c r="C50" s="6">
        <f>IF(45941.74&lt;&gt;0, (B50/45941.74)*100, 0)</f>
        <v>0</v>
      </c>
      <c r="D50" s="6">
        <v>0</v>
      </c>
      <c r="E50" s="6">
        <f>IF(136724.19&lt;&gt;0, (D50/136724.19)*100, 0)</f>
        <v>0</v>
      </c>
    </row>
    <row r="51" spans="1:5" x14ac:dyDescent="0.2">
      <c r="A51" s="4" t="s">
        <v>73</v>
      </c>
      <c r="B51" s="6">
        <v>0</v>
      </c>
      <c r="C51" s="6">
        <f>IF(45941.74&lt;&gt;0, (B51/45941.74)*100, 0)</f>
        <v>0</v>
      </c>
      <c r="D51" s="6">
        <v>0</v>
      </c>
      <c r="E51" s="6">
        <f>IF(136724.19&lt;&gt;0, (D51/136724.19)*100, 0)</f>
        <v>0</v>
      </c>
    </row>
    <row r="52" spans="1:5" x14ac:dyDescent="0.2">
      <c r="A52" s="4" t="s">
        <v>74</v>
      </c>
      <c r="B52" s="6">
        <v>0</v>
      </c>
      <c r="C52" s="6">
        <f>IF(45941.74&lt;&gt;0, (B52/45941.74)*100, 0)</f>
        <v>0</v>
      </c>
      <c r="D52" s="6">
        <v>0</v>
      </c>
      <c r="E52" s="6">
        <f>IF(136724.19&lt;&gt;0, (D52/136724.19)*100, 0)</f>
        <v>0</v>
      </c>
    </row>
    <row r="53" spans="1:5" x14ac:dyDescent="0.2">
      <c r="A53" s="4" t="s">
        <v>75</v>
      </c>
      <c r="B53" s="6">
        <v>27550.75</v>
      </c>
      <c r="C53" s="6">
        <f>IF(45941.74&lt;&gt;0, (B53/45941.74)*100, 0)</f>
        <v>59.968886681261971</v>
      </c>
      <c r="D53" s="6">
        <v>81350.25</v>
      </c>
      <c r="E53" s="6">
        <f>IF(136724.19&lt;&gt;0, (D53/136724.19)*100, 0)</f>
        <v>59.499529673571296</v>
      </c>
    </row>
    <row r="54" spans="1:5" x14ac:dyDescent="0.2">
      <c r="A54" s="4" t="s">
        <v>76</v>
      </c>
      <c r="B54" s="6">
        <v>124</v>
      </c>
      <c r="C54" s="6">
        <f>IF(45941.74&lt;&gt;0, (B54/45941.74)*100, 0)</f>
        <v>0.26990706055103708</v>
      </c>
      <c r="D54" s="6">
        <v>403</v>
      </c>
      <c r="E54" s="6">
        <f>IF(136724.19&lt;&gt;0, (D54/136724.19)*100, 0)</f>
        <v>0.29475398610882247</v>
      </c>
    </row>
    <row r="55" spans="1:5" x14ac:dyDescent="0.2">
      <c r="A55" s="4" t="s">
        <v>77</v>
      </c>
      <c r="B55" s="6">
        <v>0</v>
      </c>
      <c r="C55" s="6">
        <f>IF(45941.74&lt;&gt;0, (B55/45941.74)*100, 0)</f>
        <v>0</v>
      </c>
      <c r="D55" s="6">
        <v>0</v>
      </c>
      <c r="E55" s="6">
        <f>IF(136724.19&lt;&gt;0, (D55/136724.19)*100, 0)</f>
        <v>0</v>
      </c>
    </row>
    <row r="56" spans="1:5" x14ac:dyDescent="0.2">
      <c r="A56" s="4" t="s">
        <v>74</v>
      </c>
      <c r="B56" s="6">
        <v>0</v>
      </c>
      <c r="C56" s="6">
        <f>IF(45941.74&lt;&gt;0, (B56/45941.74)*100, 0)</f>
        <v>0</v>
      </c>
      <c r="D56" s="6">
        <v>0</v>
      </c>
      <c r="E56" s="6">
        <f>IF(136724.19&lt;&gt;0, (D56/136724.19)*100, 0)</f>
        <v>0</v>
      </c>
    </row>
    <row r="57" spans="1:5" x14ac:dyDescent="0.2">
      <c r="A57" s="4" t="s">
        <v>78</v>
      </c>
      <c r="B57" s="6">
        <v>0</v>
      </c>
      <c r="C57" s="6">
        <f>IF(45941.74&lt;&gt;0, (B57/45941.74)*100, 0)</f>
        <v>0</v>
      </c>
      <c r="D57" s="6">
        <v>0</v>
      </c>
      <c r="E57" s="6">
        <f>IF(136724.19&lt;&gt;0, (D57/136724.19)*100, 0)</f>
        <v>0</v>
      </c>
    </row>
    <row r="58" spans="1:5" x14ac:dyDescent="0.2">
      <c r="A58" s="4" t="s">
        <v>79</v>
      </c>
      <c r="B58" s="6">
        <v>0</v>
      </c>
      <c r="C58" s="6">
        <f>IF(45941.74&lt;&gt;0, (B58/45941.74)*100, 0)</f>
        <v>0</v>
      </c>
      <c r="D58" s="6">
        <v>0</v>
      </c>
      <c r="E58" s="6">
        <f>IF(136724.19&lt;&gt;0, (D58/136724.19)*100, 0)</f>
        <v>0</v>
      </c>
    </row>
    <row r="59" spans="1:5" x14ac:dyDescent="0.2">
      <c r="A59" s="4" t="s">
        <v>80</v>
      </c>
      <c r="B59" s="6">
        <v>0</v>
      </c>
      <c r="C59" s="6">
        <f>IF(45941.74&lt;&gt;0, (B59/45941.74)*100, 0)</f>
        <v>0</v>
      </c>
      <c r="D59" s="6">
        <v>0</v>
      </c>
      <c r="E59" s="6">
        <f>IF(136724.19&lt;&gt;0, (D59/136724.19)*100, 0)</f>
        <v>0</v>
      </c>
    </row>
    <row r="60" spans="1:5" x14ac:dyDescent="0.2">
      <c r="A60" s="4" t="s">
        <v>81</v>
      </c>
      <c r="B60" s="6">
        <v>0</v>
      </c>
      <c r="C60" s="6">
        <f>IF(45941.74&lt;&gt;0, (B60/45941.74)*100, 0)</f>
        <v>0</v>
      </c>
      <c r="D60" s="6">
        <v>0</v>
      </c>
      <c r="E60" s="6">
        <f>IF(136724.19&lt;&gt;0, (D60/136724.19)*100, 0)</f>
        <v>0</v>
      </c>
    </row>
    <row r="61" spans="1:5" x14ac:dyDescent="0.2">
      <c r="A61" s="4" t="s">
        <v>82</v>
      </c>
      <c r="B61" s="6">
        <v>69.42</v>
      </c>
      <c r="C61" s="6">
        <f>IF(45941.74&lt;&gt;0, (B61/45941.74)*100, 0)</f>
        <v>0.15110442051171769</v>
      </c>
      <c r="D61" s="6">
        <v>69.42</v>
      </c>
      <c r="E61" s="6">
        <f>IF(136724.19&lt;&gt;0, (D61/136724.19)*100, 0)</f>
        <v>5.0773751155519735E-2</v>
      </c>
    </row>
    <row r="62" spans="1:5" x14ac:dyDescent="0.2">
      <c r="A62" s="4" t="s">
        <v>83</v>
      </c>
      <c r="B62" s="6">
        <v>0</v>
      </c>
      <c r="C62" s="6">
        <f>IF(45941.74&lt;&gt;0, (B62/45941.74)*100, 0)</f>
        <v>0</v>
      </c>
      <c r="D62" s="6">
        <v>0</v>
      </c>
      <c r="E62" s="6">
        <f>IF(136724.19&lt;&gt;0, (D62/136724.19)*100, 0)</f>
        <v>0</v>
      </c>
    </row>
    <row r="63" spans="1:5" x14ac:dyDescent="0.2">
      <c r="A63" s="4" t="s">
        <v>18</v>
      </c>
      <c r="B63" s="6">
        <v>0</v>
      </c>
      <c r="C63" s="6">
        <f>IF(45941.74&lt;&gt;0, (B63/45941.74)*100, 0)</f>
        <v>0</v>
      </c>
      <c r="D63" s="6">
        <v>0</v>
      </c>
      <c r="E63" s="6">
        <f>IF(136724.19&lt;&gt;0, (D63/136724.19)*100, 0)</f>
        <v>0</v>
      </c>
    </row>
    <row r="64" spans="1:5" x14ac:dyDescent="0.2">
      <c r="A64" s="4" t="s">
        <v>84</v>
      </c>
      <c r="B64" s="6">
        <v>0</v>
      </c>
      <c r="C64" s="6">
        <f>IF(45941.74&lt;&gt;0, (B64/45941.74)*100, 0)</f>
        <v>0</v>
      </c>
      <c r="D64" s="6">
        <v>0</v>
      </c>
      <c r="E64" s="6">
        <f>IF(136724.19&lt;&gt;0, (D64/136724.19)*100, 0)</f>
        <v>0</v>
      </c>
    </row>
    <row r="65" spans="1:5" x14ac:dyDescent="0.2">
      <c r="A65" s="4" t="s">
        <v>85</v>
      </c>
      <c r="B65" s="6">
        <v>0</v>
      </c>
      <c r="C65" s="6">
        <f>IF(45941.74&lt;&gt;0, (B65/45941.74)*100, 0)</f>
        <v>0</v>
      </c>
      <c r="D65" s="6">
        <v>0</v>
      </c>
      <c r="E65" s="6">
        <f>IF(136724.19&lt;&gt;0, (D65/136724.19)*100, 0)</f>
        <v>0</v>
      </c>
    </row>
    <row r="66" spans="1:5" x14ac:dyDescent="0.2">
      <c r="A66" s="4" t="s">
        <v>86</v>
      </c>
      <c r="B66" s="6">
        <v>0</v>
      </c>
      <c r="C66" s="6">
        <f>IF(45941.74&lt;&gt;0, (B66/45941.74)*100, 0)</f>
        <v>0</v>
      </c>
      <c r="D66" s="6">
        <v>0</v>
      </c>
      <c r="E66" s="6">
        <f>IF(136724.19&lt;&gt;0, (D66/136724.19)*100, 0)</f>
        <v>0</v>
      </c>
    </row>
    <row r="67" spans="1:5" x14ac:dyDescent="0.2">
      <c r="A67" s="4" t="s">
        <v>87</v>
      </c>
      <c r="B67" s="6">
        <v>0</v>
      </c>
      <c r="C67" s="6">
        <f>IF(45941.74&lt;&gt;0, (B67/45941.74)*100, 0)</f>
        <v>0</v>
      </c>
      <c r="D67" s="6">
        <v>0</v>
      </c>
      <c r="E67" s="6">
        <f>IF(136724.19&lt;&gt;0, (D67/136724.19)*100, 0)</f>
        <v>0</v>
      </c>
    </row>
    <row r="68" spans="1:5" x14ac:dyDescent="0.2">
      <c r="A68" s="4" t="s">
        <v>88</v>
      </c>
      <c r="B68" s="6">
        <v>0</v>
      </c>
      <c r="C68" s="6">
        <f>IF(45941.74&lt;&gt;0, (B68/45941.74)*100, 0)</f>
        <v>0</v>
      </c>
      <c r="D68" s="6">
        <v>0</v>
      </c>
      <c r="E68" s="6">
        <f>IF(136724.19&lt;&gt;0, (D68/136724.19)*100, 0)</f>
        <v>0</v>
      </c>
    </row>
    <row r="69" spans="1:5" x14ac:dyDescent="0.2">
      <c r="A69" s="4" t="s">
        <v>89</v>
      </c>
      <c r="B69" s="6">
        <v>0</v>
      </c>
      <c r="C69" s="6">
        <f>IF(45941.74&lt;&gt;0, (B69/45941.74)*100, 0)</f>
        <v>0</v>
      </c>
      <c r="D69" s="6">
        <v>0</v>
      </c>
      <c r="E69" s="6">
        <f>IF(136724.19&lt;&gt;0, (D69/136724.19)*100, 0)</f>
        <v>0</v>
      </c>
    </row>
    <row r="70" spans="1:5" x14ac:dyDescent="0.2">
      <c r="A70" s="4" t="s">
        <v>90</v>
      </c>
      <c r="B70" s="6">
        <v>0</v>
      </c>
      <c r="C70" s="6">
        <f>IF(45941.74&lt;&gt;0, (B70/45941.74)*100, 0)</f>
        <v>0</v>
      </c>
      <c r="D70" s="6">
        <v>0</v>
      </c>
      <c r="E70" s="6">
        <f>IF(136724.19&lt;&gt;0, (D70/136724.19)*100, 0)</f>
        <v>0</v>
      </c>
    </row>
    <row r="71" spans="1:5" x14ac:dyDescent="0.2">
      <c r="A71" s="4" t="s">
        <v>91</v>
      </c>
      <c r="B71" s="6">
        <v>0</v>
      </c>
      <c r="C71" s="6">
        <f>IF(45941.74&lt;&gt;0, (B71/45941.74)*100, 0)</f>
        <v>0</v>
      </c>
      <c r="D71" s="6">
        <v>0</v>
      </c>
      <c r="E71" s="6">
        <f>IF(136724.19&lt;&gt;0, (D71/136724.19)*100, 0)</f>
        <v>0</v>
      </c>
    </row>
    <row r="72" spans="1:5" x14ac:dyDescent="0.2">
      <c r="A72" s="4" t="s">
        <v>92</v>
      </c>
      <c r="B72" s="6">
        <v>0</v>
      </c>
      <c r="C72" s="6">
        <f>IF(45941.74&lt;&gt;0, (B72/45941.74)*100, 0)</f>
        <v>0</v>
      </c>
      <c r="D72" s="6">
        <v>0</v>
      </c>
      <c r="E72" s="6">
        <f>IF(136724.19&lt;&gt;0, (D72/136724.19)*100, 0)</f>
        <v>0</v>
      </c>
    </row>
    <row r="73" spans="1:5" x14ac:dyDescent="0.2">
      <c r="A73" s="4" t="s">
        <v>93</v>
      </c>
      <c r="B73" s="6">
        <v>0</v>
      </c>
      <c r="C73" s="6">
        <f>IF(45941.74&lt;&gt;0, (B73/45941.74)*100, 0)</f>
        <v>0</v>
      </c>
      <c r="D73" s="6">
        <v>0</v>
      </c>
      <c r="E73" s="6">
        <f>IF(136724.19&lt;&gt;0, (D73/136724.19)*100, 0)</f>
        <v>0</v>
      </c>
    </row>
    <row r="74" spans="1:5" x14ac:dyDescent="0.2">
      <c r="A74" s="4" t="s">
        <v>94</v>
      </c>
      <c r="B74" s="6">
        <v>0</v>
      </c>
      <c r="C74" s="6">
        <f>IF(45941.74&lt;&gt;0, (B74/45941.74)*100, 0)</f>
        <v>0</v>
      </c>
      <c r="D74" s="6">
        <v>0</v>
      </c>
      <c r="E74" s="6">
        <f>IF(136724.19&lt;&gt;0, (D74/136724.19)*100, 0)</f>
        <v>0</v>
      </c>
    </row>
    <row r="75" spans="1:5" x14ac:dyDescent="0.2">
      <c r="A75" s="4" t="s">
        <v>95</v>
      </c>
      <c r="B75" s="6">
        <v>0</v>
      </c>
      <c r="C75" s="6">
        <f>IF(45941.74&lt;&gt;0, (B75/45941.74)*100, 0)</f>
        <v>0</v>
      </c>
      <c r="D75" s="6">
        <v>0</v>
      </c>
      <c r="E75" s="6">
        <f>IF(136724.19&lt;&gt;0, (D75/136724.19)*100, 0)</f>
        <v>0</v>
      </c>
    </row>
    <row r="76" spans="1:5" x14ac:dyDescent="0.2">
      <c r="A76" s="4" t="s">
        <v>96</v>
      </c>
      <c r="B76" s="6">
        <v>0</v>
      </c>
      <c r="C76" s="6">
        <f>IF(45941.74&lt;&gt;0, (B76/45941.74)*100, 0)</f>
        <v>0</v>
      </c>
      <c r="D76" s="6">
        <v>0</v>
      </c>
      <c r="E76" s="6">
        <f>IF(136724.19&lt;&gt;0, (D76/136724.19)*100, 0)</f>
        <v>0</v>
      </c>
    </row>
    <row r="77" spans="1:5" x14ac:dyDescent="0.2">
      <c r="A77" s="4" t="s">
        <v>97</v>
      </c>
      <c r="B77" s="6">
        <v>0</v>
      </c>
      <c r="C77" s="6">
        <f>IF(45941.74&lt;&gt;0, (B77/45941.74)*100, 0)</f>
        <v>0</v>
      </c>
      <c r="D77" s="6">
        <v>0</v>
      </c>
      <c r="E77" s="6">
        <f>IF(136724.19&lt;&gt;0, (D77/136724.19)*100, 0)</f>
        <v>0</v>
      </c>
    </row>
    <row r="78" spans="1:5" x14ac:dyDescent="0.2">
      <c r="A78" s="4" t="s">
        <v>98</v>
      </c>
      <c r="B78" s="6">
        <v>0</v>
      </c>
      <c r="C78" s="6">
        <f>IF(45941.74&lt;&gt;0, (B78/45941.74)*100, 0)</f>
        <v>0</v>
      </c>
      <c r="D78" s="6">
        <v>0</v>
      </c>
      <c r="E78" s="6">
        <f>IF(136724.19&lt;&gt;0, (D78/136724.19)*100, 0)</f>
        <v>0</v>
      </c>
    </row>
    <row r="79" spans="1:5" x14ac:dyDescent="0.2">
      <c r="A79" s="4" t="s">
        <v>99</v>
      </c>
      <c r="B79" s="6">
        <v>0</v>
      </c>
      <c r="C79" s="6">
        <f>IF(45941.74&lt;&gt;0, (B79/45941.74)*100, 0)</f>
        <v>0</v>
      </c>
      <c r="D79" s="6">
        <v>0</v>
      </c>
      <c r="E79" s="6">
        <f>IF(136724.19&lt;&gt;0, (D79/136724.19)*100, 0)</f>
        <v>0</v>
      </c>
    </row>
    <row r="80" spans="1:5" x14ac:dyDescent="0.2">
      <c r="A80" s="4" t="s">
        <v>100</v>
      </c>
      <c r="B80" s="6">
        <v>0</v>
      </c>
      <c r="C80" s="6">
        <f>IF(45941.74&lt;&gt;0, (B80/45941.74)*100, 0)</f>
        <v>0</v>
      </c>
      <c r="D80" s="6">
        <v>0</v>
      </c>
      <c r="E80" s="6">
        <f>IF(136724.19&lt;&gt;0, (D80/136724.19)*100, 0)</f>
        <v>0</v>
      </c>
    </row>
    <row r="81" spans="1:5" x14ac:dyDescent="0.2">
      <c r="A81" s="4" t="s">
        <v>101</v>
      </c>
      <c r="B81" s="6">
        <v>0</v>
      </c>
      <c r="C81" s="6">
        <f>IF(45941.74&lt;&gt;0, (B81/45941.74)*100, 0)</f>
        <v>0</v>
      </c>
      <c r="D81" s="6">
        <v>0</v>
      </c>
      <c r="E81" s="6">
        <f>IF(136724.19&lt;&gt;0, (D81/136724.19)*100, 0)</f>
        <v>0</v>
      </c>
    </row>
    <row r="82" spans="1:5" x14ac:dyDescent="0.2">
      <c r="A82" s="4" t="s">
        <v>102</v>
      </c>
      <c r="B82" s="6">
        <v>0</v>
      </c>
      <c r="C82" s="6">
        <f>IF(45941.74&lt;&gt;0, (B82/45941.74)*100, 0)</f>
        <v>0</v>
      </c>
      <c r="D82" s="6">
        <v>0</v>
      </c>
      <c r="E82" s="6">
        <f>IF(136724.19&lt;&gt;0, (D82/136724.19)*100, 0)</f>
        <v>0</v>
      </c>
    </row>
    <row r="83" spans="1:5" x14ac:dyDescent="0.2">
      <c r="A83" s="4" t="s">
        <v>103</v>
      </c>
      <c r="B83" s="6">
        <v>0</v>
      </c>
      <c r="C83" s="6">
        <f>IF(45941.74&lt;&gt;0, (B83/45941.74)*100, 0)</f>
        <v>0</v>
      </c>
      <c r="D83" s="6">
        <v>0</v>
      </c>
      <c r="E83" s="6">
        <f>IF(136724.19&lt;&gt;0, (D83/136724.19)*100, 0)</f>
        <v>0</v>
      </c>
    </row>
    <row r="84" spans="1:5" x14ac:dyDescent="0.2">
      <c r="A84" s="4" t="s">
        <v>104</v>
      </c>
      <c r="B84" s="6">
        <v>0</v>
      </c>
      <c r="C84" s="6">
        <f>IF(45941.74&lt;&gt;0, (B84/45941.74)*100, 0)</f>
        <v>0</v>
      </c>
      <c r="D84" s="6">
        <v>0</v>
      </c>
      <c r="E84" s="6">
        <f>IF(136724.19&lt;&gt;0, (D84/136724.19)*100, 0)</f>
        <v>0</v>
      </c>
    </row>
    <row r="85" spans="1:5" x14ac:dyDescent="0.2">
      <c r="A85" s="4" t="s">
        <v>105</v>
      </c>
      <c r="B85" s="6">
        <v>0</v>
      </c>
      <c r="C85" s="6">
        <f>IF(45941.74&lt;&gt;0, (B85/45941.74)*100, 0)</f>
        <v>0</v>
      </c>
      <c r="D85" s="6">
        <v>0</v>
      </c>
      <c r="E85" s="6">
        <f>IF(136724.19&lt;&gt;0, (D85/136724.19)*100, 0)</f>
        <v>0</v>
      </c>
    </row>
    <row r="86" spans="1:5" x14ac:dyDescent="0.2">
      <c r="A86" s="4" t="s">
        <v>106</v>
      </c>
      <c r="B86" s="6">
        <v>0</v>
      </c>
      <c r="C86" s="6">
        <f>IF(45941.74&lt;&gt;0, (B86/45941.74)*100, 0)</f>
        <v>0</v>
      </c>
      <c r="D86" s="6">
        <v>0</v>
      </c>
      <c r="E86" s="6">
        <f>IF(136724.19&lt;&gt;0, (D86/136724.19)*100, 0)</f>
        <v>0</v>
      </c>
    </row>
    <row r="87" spans="1:5" x14ac:dyDescent="0.2">
      <c r="A87" s="4" t="s">
        <v>107</v>
      </c>
      <c r="B87" s="6">
        <v>0</v>
      </c>
      <c r="C87" s="6">
        <f>IF(45941.74&lt;&gt;0, (B87/45941.74)*100, 0)</f>
        <v>0</v>
      </c>
      <c r="D87" s="6">
        <v>0</v>
      </c>
      <c r="E87" s="6">
        <f>IF(136724.19&lt;&gt;0, (D87/136724.19)*100, 0)</f>
        <v>0</v>
      </c>
    </row>
    <row r="88" spans="1:5" x14ac:dyDescent="0.2">
      <c r="A88" s="4" t="s">
        <v>108</v>
      </c>
      <c r="B88" s="6">
        <v>0</v>
      </c>
      <c r="C88" s="6">
        <f>IF(45941.74&lt;&gt;0, (B88/45941.74)*100, 0)</f>
        <v>0</v>
      </c>
      <c r="D88" s="6">
        <v>0</v>
      </c>
      <c r="E88" s="6">
        <f>IF(136724.19&lt;&gt;0, (D88/136724.19)*100, 0)</f>
        <v>0</v>
      </c>
    </row>
    <row r="89" spans="1:5" x14ac:dyDescent="0.2">
      <c r="A89" s="4" t="s">
        <v>109</v>
      </c>
      <c r="B89" s="6">
        <v>0</v>
      </c>
      <c r="C89" s="6">
        <f>IF(45941.74&lt;&gt;0, (B89/45941.74)*100, 0)</f>
        <v>0</v>
      </c>
      <c r="D89" s="6">
        <v>0</v>
      </c>
      <c r="E89" s="6">
        <f>IF(136724.19&lt;&gt;0, (D89/136724.19)*100, 0)</f>
        <v>0</v>
      </c>
    </row>
    <row r="90" spans="1:5" x14ac:dyDescent="0.2">
      <c r="A90" s="4" t="s">
        <v>110</v>
      </c>
      <c r="B90" s="6">
        <v>0</v>
      </c>
      <c r="C90" s="6">
        <f>IF(45941.74&lt;&gt;0, (B90/45941.74)*100, 0)</f>
        <v>0</v>
      </c>
      <c r="D90" s="6">
        <v>0</v>
      </c>
      <c r="E90" s="6">
        <f>IF(136724.19&lt;&gt;0, (D90/136724.19)*100, 0)</f>
        <v>0</v>
      </c>
    </row>
    <row r="91" spans="1:5" x14ac:dyDescent="0.2">
      <c r="A91" s="4" t="s">
        <v>111</v>
      </c>
      <c r="B91" s="6">
        <v>0</v>
      </c>
      <c r="C91" s="6">
        <f>IF(45941.74&lt;&gt;0, (B91/45941.74)*100, 0)</f>
        <v>0</v>
      </c>
      <c r="D91" s="6">
        <v>0</v>
      </c>
      <c r="E91" s="6">
        <f>IF(136724.19&lt;&gt;0, (D91/136724.19)*100, 0)</f>
        <v>0</v>
      </c>
    </row>
    <row r="92" spans="1:5" x14ac:dyDescent="0.2">
      <c r="A92" s="4" t="s">
        <v>112</v>
      </c>
      <c r="B92" s="6">
        <v>0</v>
      </c>
      <c r="C92" s="6">
        <f>IF(45941.74&lt;&gt;0, (B92/45941.74)*100, 0)</f>
        <v>0</v>
      </c>
      <c r="D92" s="6">
        <v>0</v>
      </c>
      <c r="E92" s="6">
        <f>IF(136724.19&lt;&gt;0, (D92/136724.19)*100, 0)</f>
        <v>0</v>
      </c>
    </row>
    <row r="93" spans="1:5" x14ac:dyDescent="0.2">
      <c r="A93" s="4" t="s">
        <v>113</v>
      </c>
      <c r="B93" s="6">
        <v>5726.17</v>
      </c>
      <c r="C93" s="6">
        <f>IF(45941.74&lt;&gt;0, (B93/45941.74)*100, 0)</f>
        <v>12.463981555770417</v>
      </c>
      <c r="D93" s="6">
        <v>11170.87</v>
      </c>
      <c r="E93" s="6">
        <f>IF(136724.19&lt;&gt;0, (D93/136724.19)*100, 0)</f>
        <v>8.1703683890904752</v>
      </c>
    </row>
    <row r="94" spans="1:5" x14ac:dyDescent="0.2">
      <c r="A94" s="4" t="s">
        <v>114</v>
      </c>
      <c r="B94" s="6">
        <v>0</v>
      </c>
      <c r="C94" s="6">
        <f>IF(45941.74&lt;&gt;0, (B94/45941.74)*100, 0)</f>
        <v>0</v>
      </c>
      <c r="D94" s="6">
        <v>0</v>
      </c>
      <c r="E94" s="6">
        <f>IF(136724.19&lt;&gt;0, (D94/136724.19)*100, 0)</f>
        <v>0</v>
      </c>
    </row>
    <row r="95" spans="1:5" x14ac:dyDescent="0.2">
      <c r="A95" s="4" t="s">
        <v>115</v>
      </c>
      <c r="B95" s="6">
        <v>5681.85</v>
      </c>
      <c r="C95" s="6">
        <f>IF(45941.74&lt;&gt;0, (B95/45941.74)*100, 0)</f>
        <v>12.367511548321854</v>
      </c>
      <c r="D95" s="6">
        <v>38845.82</v>
      </c>
      <c r="E95" s="6">
        <f>IF(136724.19&lt;&gt;0, (D95/136724.19)*100, 0)</f>
        <v>28.41181213068441</v>
      </c>
    </row>
    <row r="96" spans="1:5" x14ac:dyDescent="0.2">
      <c r="A96" s="4" t="s">
        <v>116</v>
      </c>
      <c r="B96" s="6">
        <v>0</v>
      </c>
      <c r="C96" s="6">
        <f>IF(45941.74&lt;&gt;0, (B96/45941.74)*100, 0)</f>
        <v>0</v>
      </c>
      <c r="D96" s="6">
        <v>0</v>
      </c>
      <c r="E96" s="6">
        <f>IF(136724.19&lt;&gt;0, (D96/136724.19)*100, 0)</f>
        <v>0</v>
      </c>
    </row>
    <row r="97" spans="1:5" x14ac:dyDescent="0.2">
      <c r="A97" s="4" t="s">
        <v>117</v>
      </c>
      <c r="B97" s="6">
        <v>0</v>
      </c>
      <c r="C97" s="6">
        <f>IF(45941.74&lt;&gt;0, (B97/45941.74)*100, 0)</f>
        <v>0</v>
      </c>
      <c r="D97" s="6">
        <v>0</v>
      </c>
      <c r="E97" s="6">
        <f>IF(136724.19&lt;&gt;0, (D97/136724.19)*100, 0)</f>
        <v>0</v>
      </c>
    </row>
    <row r="98" spans="1:5" customFormat="1" ht="15" x14ac:dyDescent="0.25">
      <c r="A98" s="7"/>
      <c r="B98" s="10"/>
      <c r="C98" s="9"/>
      <c r="D98" s="10"/>
      <c r="E98" s="9"/>
    </row>
    <row r="99" spans="1:5" x14ac:dyDescent="0.2">
      <c r="A99" s="4" t="s">
        <v>118</v>
      </c>
      <c r="B99" s="6">
        <f>ROUND(SUBTOTAL(9, B34:B98), 5)</f>
        <v>39652.19</v>
      </c>
      <c r="C99" s="6">
        <f>ROUND(SUBTOTAL(9, C34:C98), 5)</f>
        <v>86.309730000000002</v>
      </c>
      <c r="D99" s="6">
        <f>ROUND(SUBTOTAL(9, D34:D98), 5)</f>
        <v>133589.35999999999</v>
      </c>
      <c r="E99" s="6">
        <f>ROUND(SUBTOTAL(9, E34:E98), 5)</f>
        <v>97.707189999999997</v>
      </c>
    </row>
    <row r="100" spans="1:5" customFormat="1" ht="15" x14ac:dyDescent="0.25">
      <c r="A100" s="7"/>
      <c r="B100" s="10"/>
      <c r="C100" s="9"/>
      <c r="D100" s="10"/>
      <c r="E100" s="9"/>
    </row>
    <row r="101" spans="1:5" ht="13.5" thickBot="1" x14ac:dyDescent="0.25">
      <c r="A101" s="4" t="s">
        <v>25</v>
      </c>
      <c r="B101" s="5">
        <f>-(ROUND(-B32+B99, 5))</f>
        <v>6289.55</v>
      </c>
      <c r="C101" s="6">
        <f>-(ROUND(-C32+C99, 5))</f>
        <v>13.69027</v>
      </c>
      <c r="D101" s="5">
        <f>-(ROUND(-D32+D99, 5))</f>
        <v>3134.83</v>
      </c>
      <c r="E101" s="6">
        <f>-(ROUND(-E32+E99, 5))</f>
        <v>2.2928099999999998</v>
      </c>
    </row>
    <row r="102" spans="1:5" customFormat="1" ht="15.75" thickTop="1" x14ac:dyDescent="0.25">
      <c r="A102" s="7"/>
      <c r="B102" s="11"/>
      <c r="C102" s="9"/>
      <c r="D102" s="11"/>
      <c r="E102" s="9"/>
    </row>
  </sheetData>
  <pageMargins left="0.7" right="0.7" top="1.375" bottom="0.65277777777777779" header="0.3" footer="0.3"/>
  <pageSetup orientation="landscape" horizontalDpi="300" verticalDpi="300" r:id="rId1"/>
  <headerFooter>
    <oddHeader xml:space="preserve">&amp;C&amp;"Times New Roman"&amp;8 
&amp;10 S.L.E.B.C.
 Income Statement
 For the Three Months Ending March 31, 2024
 &amp;L&amp;"Times New Roman"&amp;8
&amp;10
</oddHead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5219-2746-420B-9DEC-E0FC6A0F97CA}">
  <dimension ref="A1:F28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4" customWidth="1"/>
    <col min="2" max="3" width="11.7109375" style="18" customWidth="1"/>
    <col min="4" max="4" width="29.7109375" style="18" customWidth="1"/>
    <col min="5" max="6" width="11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120</v>
      </c>
      <c r="C1" s="24" t="s">
        <v>121</v>
      </c>
      <c r="D1" s="24" t="s">
        <v>122</v>
      </c>
      <c r="E1" s="25" t="s">
        <v>123</v>
      </c>
      <c r="F1" s="25" t="s">
        <v>124</v>
      </c>
    </row>
    <row r="2" spans="1:6" x14ac:dyDescent="0.2">
      <c r="A2" s="14">
        <v>45358</v>
      </c>
      <c r="B2" s="18" t="s">
        <v>125</v>
      </c>
      <c r="C2" s="18" t="s">
        <v>126</v>
      </c>
      <c r="D2" s="18" t="s">
        <v>126</v>
      </c>
      <c r="F2" s="20">
        <v>25258</v>
      </c>
    </row>
    <row r="3" spans="1:6" x14ac:dyDescent="0.2">
      <c r="B3" s="18" t="s">
        <v>127</v>
      </c>
      <c r="D3" s="18" t="s">
        <v>126</v>
      </c>
      <c r="E3" s="20">
        <v>25258</v>
      </c>
    </row>
    <row r="5" spans="1:6" x14ac:dyDescent="0.2">
      <c r="A5" s="14">
        <v>45361</v>
      </c>
      <c r="B5" s="18" t="s">
        <v>125</v>
      </c>
      <c r="C5" s="18" t="s">
        <v>128</v>
      </c>
      <c r="D5" s="18" t="s">
        <v>129</v>
      </c>
      <c r="F5" s="20">
        <v>500</v>
      </c>
    </row>
    <row r="6" spans="1:6" x14ac:dyDescent="0.2">
      <c r="B6" s="18" t="s">
        <v>130</v>
      </c>
      <c r="D6" s="18" t="s">
        <v>129</v>
      </c>
      <c r="E6" s="20">
        <v>500</v>
      </c>
    </row>
    <row r="8" spans="1:6" x14ac:dyDescent="0.2">
      <c r="A8" s="14">
        <v>45366</v>
      </c>
      <c r="B8" s="18" t="s">
        <v>125</v>
      </c>
      <c r="C8" s="18" t="s">
        <v>131</v>
      </c>
      <c r="D8" s="18" t="s">
        <v>132</v>
      </c>
      <c r="F8" s="20">
        <v>625</v>
      </c>
    </row>
    <row r="9" spans="1:6" x14ac:dyDescent="0.2">
      <c r="B9" s="18" t="s">
        <v>127</v>
      </c>
      <c r="D9" s="18" t="s">
        <v>132</v>
      </c>
      <c r="E9" s="20">
        <v>625</v>
      </c>
    </row>
    <row r="11" spans="1:6" x14ac:dyDescent="0.2">
      <c r="A11" s="14">
        <v>45373</v>
      </c>
      <c r="B11" s="18" t="s">
        <v>125</v>
      </c>
      <c r="C11" s="18" t="s">
        <v>133</v>
      </c>
      <c r="D11" s="18" t="s">
        <v>126</v>
      </c>
      <c r="F11" s="20">
        <v>71.5</v>
      </c>
    </row>
    <row r="12" spans="1:6" x14ac:dyDescent="0.2">
      <c r="B12" s="18" t="s">
        <v>127</v>
      </c>
      <c r="D12" s="18" t="s">
        <v>126</v>
      </c>
      <c r="E12" s="20">
        <v>71.5</v>
      </c>
    </row>
    <row r="14" spans="1:6" x14ac:dyDescent="0.2">
      <c r="A14" s="14">
        <v>45382</v>
      </c>
      <c r="B14" s="18" t="s">
        <v>125</v>
      </c>
      <c r="C14" s="18" t="s">
        <v>134</v>
      </c>
      <c r="D14" s="18" t="s">
        <v>135</v>
      </c>
      <c r="E14" s="20">
        <v>0.31</v>
      </c>
    </row>
    <row r="15" spans="1:6" x14ac:dyDescent="0.2">
      <c r="B15" s="18" t="s">
        <v>136</v>
      </c>
      <c r="D15" s="18" t="s">
        <v>135</v>
      </c>
      <c r="F15" s="20">
        <v>0.31</v>
      </c>
    </row>
    <row r="16" spans="1:6" x14ac:dyDescent="0.2">
      <c r="B16" s="18" t="s">
        <v>137</v>
      </c>
      <c r="D16" s="18" t="s">
        <v>135</v>
      </c>
      <c r="E16" s="20">
        <v>0.15</v>
      </c>
    </row>
    <row r="17" spans="1:6" x14ac:dyDescent="0.2">
      <c r="B17" s="18" t="s">
        <v>136</v>
      </c>
      <c r="D17" s="18" t="s">
        <v>135</v>
      </c>
      <c r="F17" s="20">
        <v>0.15</v>
      </c>
    </row>
    <row r="19" spans="1:6" x14ac:dyDescent="0.2">
      <c r="A19" s="14">
        <v>45382</v>
      </c>
      <c r="B19" s="18" t="s">
        <v>125</v>
      </c>
      <c r="C19" s="18" t="s">
        <v>138</v>
      </c>
      <c r="D19" s="18" t="s">
        <v>139</v>
      </c>
      <c r="E19" s="20">
        <v>30315.5</v>
      </c>
    </row>
    <row r="20" spans="1:6" x14ac:dyDescent="0.2">
      <c r="B20" s="18" t="s">
        <v>140</v>
      </c>
      <c r="D20" s="18" t="s">
        <v>139</v>
      </c>
      <c r="F20" s="20">
        <v>28190.5</v>
      </c>
    </row>
    <row r="21" spans="1:6" x14ac:dyDescent="0.2">
      <c r="B21" s="18" t="s">
        <v>141</v>
      </c>
      <c r="D21" s="18" t="s">
        <v>139</v>
      </c>
      <c r="F21" s="20">
        <v>375</v>
      </c>
    </row>
    <row r="22" spans="1:6" x14ac:dyDescent="0.2">
      <c r="B22" s="18" t="s">
        <v>142</v>
      </c>
      <c r="D22" s="18" t="s">
        <v>139</v>
      </c>
      <c r="F22" s="20">
        <v>1750</v>
      </c>
    </row>
    <row r="24" spans="1:6" x14ac:dyDescent="0.2">
      <c r="A24" s="14">
        <v>45382</v>
      </c>
      <c r="B24" s="18" t="s">
        <v>137</v>
      </c>
      <c r="C24" s="18" t="s">
        <v>143</v>
      </c>
      <c r="D24" s="18" t="s">
        <v>144</v>
      </c>
      <c r="E24" s="20">
        <v>15625.78</v>
      </c>
    </row>
    <row r="25" spans="1:6" x14ac:dyDescent="0.2">
      <c r="B25" s="18" t="s">
        <v>145</v>
      </c>
      <c r="D25" s="18" t="s">
        <v>144</v>
      </c>
      <c r="F25" s="20">
        <v>15625.78</v>
      </c>
    </row>
    <row r="26" spans="1:6" customFormat="1" ht="15" x14ac:dyDescent="0.25">
      <c r="E26" s="27"/>
      <c r="F26" s="27"/>
    </row>
    <row r="27" spans="1:6" s="16" customFormat="1" ht="12.75" thickBot="1" x14ac:dyDescent="0.25">
      <c r="A27" s="15"/>
      <c r="B27" s="17" t="s">
        <v>1</v>
      </c>
      <c r="C27" s="17" t="s">
        <v>146</v>
      </c>
      <c r="D27" s="17" t="s">
        <v>1</v>
      </c>
      <c r="E27" s="19">
        <f>SUBTOTAL(9, E2:E26)</f>
        <v>72396.240000000005</v>
      </c>
      <c r="F27" s="19">
        <f>SUBTOTAL(9, F2:F26)</f>
        <v>72396.240000000005</v>
      </c>
    </row>
    <row r="28" spans="1:6" customFormat="1" ht="15.75" thickTop="1" x14ac:dyDescent="0.25">
      <c r="E28" s="28"/>
      <c r="F28" s="28"/>
    </row>
  </sheetData>
  <pageMargins left="0.7" right="0.7" top="1.25" bottom="0.65277777777777779" header="0.3" footer="0.3"/>
  <pageSetup orientation="landscape" horizontalDpi="300" verticalDpi="300" r:id="rId1"/>
  <headerFooter>
    <oddHeader>&amp;C&amp;"Arial"&amp;12&amp;B S.L.E.B.C.&amp;B
&amp;11&amp;B General Journal&amp;B
&amp;B For the Period From Mar 1, 2024 to Mar 31, 2024&amp;B&amp;L&amp;"Arial"&amp;12
&amp;11
&amp;"Arial"&amp;8 Filter Criteria includes: Report order is by Date. Report is printed with Accounts having Zero Amounts and with shorte</oddHeader>
    <oddFooter>&amp;L&amp;9&amp;"Arial"&amp;B&amp;D at &amp;T&amp;R&amp;9&amp;"Arial"&amp;BPage: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AFD9-A410-4112-BF1D-469BEB708021}">
  <dimension ref="A1:IV167"/>
  <sheetViews>
    <sheetView showGridLines="0" workbookViewId="0">
      <pane ySplit="2" topLeftCell="A3" activePane="bottomLeft" state="frozenSplit"/>
      <selection pane="bottomLeft"/>
    </sheetView>
  </sheetViews>
  <sheetFormatPr defaultRowHeight="12" x14ac:dyDescent="0.2"/>
  <cols>
    <col min="1" max="1" width="1.7109375" style="18" customWidth="1"/>
    <col min="2" max="2" width="18.7109375" style="18" customWidth="1"/>
    <col min="3" max="3" width="8.7109375" style="14" customWidth="1"/>
    <col min="4" max="4" width="10.7109375" style="18" customWidth="1"/>
    <col min="5" max="5" width="4.7109375" style="18" customWidth="1"/>
    <col min="6" max="6" width="15.7109375" style="18" customWidth="1"/>
    <col min="7" max="8" width="12.7109375" style="20" customWidth="1"/>
    <col min="9" max="9" width="11.7109375" style="20" customWidth="1"/>
    <col min="10" max="16384" width="9.140625" style="13"/>
  </cols>
  <sheetData>
    <row r="1" spans="1:9" s="23" customFormat="1" x14ac:dyDescent="0.2">
      <c r="A1" s="29" t="s">
        <v>120</v>
      </c>
      <c r="B1" s="29"/>
      <c r="C1" s="21" t="s">
        <v>119</v>
      </c>
      <c r="D1" s="21" t="s">
        <v>121</v>
      </c>
      <c r="E1" s="21" t="s">
        <v>148</v>
      </c>
      <c r="F1" s="21" t="s">
        <v>122</v>
      </c>
      <c r="G1" s="22" t="s">
        <v>123</v>
      </c>
      <c r="H1" s="22" t="s">
        <v>124</v>
      </c>
      <c r="I1" s="22" t="s">
        <v>149</v>
      </c>
    </row>
    <row r="2" spans="1:9" s="33" customFormat="1" x14ac:dyDescent="0.2">
      <c r="A2" s="30"/>
      <c r="B2" s="30" t="s">
        <v>147</v>
      </c>
      <c r="C2" s="31"/>
      <c r="D2" s="30"/>
      <c r="E2" s="30"/>
      <c r="F2" s="30"/>
      <c r="G2" s="32"/>
      <c r="H2" s="32"/>
      <c r="I2" s="32"/>
    </row>
    <row r="3" spans="1:9" x14ac:dyDescent="0.2">
      <c r="A3" s="18" t="s">
        <v>125</v>
      </c>
      <c r="C3" s="14">
        <v>45352</v>
      </c>
      <c r="D3" s="18" t="s">
        <v>1</v>
      </c>
      <c r="E3" s="18" t="s">
        <v>1</v>
      </c>
      <c r="F3" s="18" t="s">
        <v>150</v>
      </c>
      <c r="I3" s="20">
        <v>90033.32</v>
      </c>
    </row>
    <row r="4" spans="1:9" x14ac:dyDescent="0.2">
      <c r="B4" s="18" t="s">
        <v>3</v>
      </c>
      <c r="C4" s="14">
        <v>45356</v>
      </c>
      <c r="D4" s="18" t="s">
        <v>1</v>
      </c>
      <c r="E4" s="18" t="s">
        <v>151</v>
      </c>
      <c r="F4" s="18" t="s">
        <v>152</v>
      </c>
      <c r="H4" s="20">
        <v>31</v>
      </c>
    </row>
    <row r="5" spans="1:9" x14ac:dyDescent="0.2">
      <c r="C5" s="14">
        <v>45358</v>
      </c>
      <c r="D5" s="18" t="s">
        <v>126</v>
      </c>
      <c r="E5" s="18" t="s">
        <v>153</v>
      </c>
      <c r="F5" s="18" t="s">
        <v>126</v>
      </c>
      <c r="H5" s="20">
        <v>25258</v>
      </c>
    </row>
    <row r="6" spans="1:9" x14ac:dyDescent="0.2">
      <c r="C6" s="14">
        <v>45361</v>
      </c>
      <c r="D6" s="18" t="s">
        <v>128</v>
      </c>
      <c r="E6" s="18" t="s">
        <v>153</v>
      </c>
      <c r="F6" s="18" t="s">
        <v>129</v>
      </c>
      <c r="H6" s="20">
        <v>500</v>
      </c>
    </row>
    <row r="7" spans="1:9" x14ac:dyDescent="0.2">
      <c r="C7" s="14">
        <v>45363</v>
      </c>
      <c r="D7" s="18" t="s">
        <v>1</v>
      </c>
      <c r="E7" s="18" t="s">
        <v>151</v>
      </c>
      <c r="F7" s="18" t="s">
        <v>152</v>
      </c>
      <c r="H7" s="20">
        <v>31</v>
      </c>
    </row>
    <row r="8" spans="1:9" x14ac:dyDescent="0.2">
      <c r="C8" s="14">
        <v>45366</v>
      </c>
      <c r="D8" s="18" t="s">
        <v>131</v>
      </c>
      <c r="E8" s="18" t="s">
        <v>153</v>
      </c>
      <c r="F8" s="18" t="s">
        <v>132</v>
      </c>
      <c r="H8" s="20">
        <v>625</v>
      </c>
    </row>
    <row r="9" spans="1:9" x14ac:dyDescent="0.2">
      <c r="C9" s="14">
        <v>45370</v>
      </c>
      <c r="D9" s="18" t="s">
        <v>1</v>
      </c>
      <c r="E9" s="18" t="s">
        <v>151</v>
      </c>
      <c r="F9" s="18" t="s">
        <v>152</v>
      </c>
      <c r="H9" s="20">
        <v>31</v>
      </c>
    </row>
    <row r="10" spans="1:9" x14ac:dyDescent="0.2">
      <c r="C10" s="14">
        <v>45373</v>
      </c>
      <c r="D10" s="18" t="s">
        <v>133</v>
      </c>
      <c r="E10" s="18" t="s">
        <v>153</v>
      </c>
      <c r="F10" s="18" t="s">
        <v>126</v>
      </c>
      <c r="H10" s="20">
        <v>71.5</v>
      </c>
    </row>
    <row r="11" spans="1:9" x14ac:dyDescent="0.2">
      <c r="C11" s="14">
        <v>45373</v>
      </c>
      <c r="D11" s="18" t="s">
        <v>1</v>
      </c>
      <c r="E11" s="18" t="s">
        <v>151</v>
      </c>
      <c r="F11" s="18" t="s">
        <v>33</v>
      </c>
      <c r="H11" s="20">
        <v>1396.5</v>
      </c>
    </row>
    <row r="12" spans="1:9" x14ac:dyDescent="0.2">
      <c r="C12" s="14">
        <v>45373</v>
      </c>
      <c r="D12" s="18" t="s">
        <v>1</v>
      </c>
      <c r="E12" s="18" t="s">
        <v>151</v>
      </c>
      <c r="F12" s="18" t="s">
        <v>32</v>
      </c>
      <c r="H12" s="20">
        <v>199.75</v>
      </c>
    </row>
    <row r="13" spans="1:9" x14ac:dyDescent="0.2">
      <c r="C13" s="14">
        <v>45376</v>
      </c>
      <c r="D13" s="18" t="s">
        <v>1</v>
      </c>
      <c r="E13" s="18" t="s">
        <v>151</v>
      </c>
      <c r="F13" s="18" t="s">
        <v>154</v>
      </c>
      <c r="H13" s="20">
        <v>69.42</v>
      </c>
    </row>
    <row r="14" spans="1:9" x14ac:dyDescent="0.2">
      <c r="C14" s="14">
        <v>45377</v>
      </c>
      <c r="D14" s="18" t="s">
        <v>1</v>
      </c>
      <c r="E14" s="18" t="s">
        <v>151</v>
      </c>
      <c r="F14" s="18" t="s">
        <v>152</v>
      </c>
      <c r="H14" s="20">
        <v>31</v>
      </c>
    </row>
    <row r="15" spans="1:9" x14ac:dyDescent="0.2">
      <c r="C15" s="14">
        <v>45382</v>
      </c>
      <c r="D15" s="18" t="s">
        <v>138</v>
      </c>
      <c r="E15" s="18" t="s">
        <v>153</v>
      </c>
      <c r="F15" s="18" t="s">
        <v>139</v>
      </c>
      <c r="G15" s="20">
        <v>30315.5</v>
      </c>
    </row>
    <row r="16" spans="1:9" x14ac:dyDescent="0.2">
      <c r="C16" s="14">
        <v>45382</v>
      </c>
      <c r="D16" s="18" t="s">
        <v>134</v>
      </c>
      <c r="E16" s="18" t="s">
        <v>153</v>
      </c>
      <c r="F16" s="18" t="s">
        <v>135</v>
      </c>
      <c r="G16" s="20">
        <v>0.31</v>
      </c>
    </row>
    <row r="17" spans="1:256" x14ac:dyDescent="0.2">
      <c r="D17" s="18" t="s">
        <v>1</v>
      </c>
      <c r="E17" s="18" t="s">
        <v>1</v>
      </c>
      <c r="F17" s="18" t="s">
        <v>155</v>
      </c>
      <c r="G17" s="20">
        <v>30315.81</v>
      </c>
      <c r="H17" s="20">
        <v>28244.17</v>
      </c>
      <c r="I17" s="20">
        <f>G17-H17</f>
        <v>2071.6400000000031</v>
      </c>
    </row>
    <row r="18" spans="1:256" x14ac:dyDescent="0.2">
      <c r="A18" s="17" t="s">
        <v>1</v>
      </c>
      <c r="B18" s="17"/>
      <c r="C18" s="15">
        <v>45382</v>
      </c>
      <c r="D18" s="17" t="s">
        <v>1</v>
      </c>
      <c r="E18" s="17" t="s">
        <v>1</v>
      </c>
      <c r="F18" s="17" t="s">
        <v>156</v>
      </c>
      <c r="G18" s="19"/>
      <c r="H18" s="19"/>
      <c r="I18" s="19">
        <f>SUBTOTAL(9, I3:I17)</f>
        <v>92104.960000000006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x14ac:dyDescent="0.2">
      <c r="A19" s="17"/>
      <c r="B19" s="17" t="s">
        <v>1</v>
      </c>
      <c r="C19" s="15"/>
      <c r="D19" s="17"/>
      <c r="E19" s="17"/>
      <c r="F19" s="17"/>
      <c r="G19" s="19"/>
      <c r="H19" s="19"/>
      <c r="I19" s="19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1" spans="1:256" x14ac:dyDescent="0.2">
      <c r="A21" s="18" t="s">
        <v>137</v>
      </c>
      <c r="C21" s="14">
        <v>45352</v>
      </c>
      <c r="D21" s="18" t="s">
        <v>1</v>
      </c>
      <c r="E21" s="18" t="s">
        <v>1</v>
      </c>
      <c r="F21" s="18" t="s">
        <v>150</v>
      </c>
      <c r="I21" s="20">
        <v>36713</v>
      </c>
    </row>
    <row r="22" spans="1:256" x14ac:dyDescent="0.2">
      <c r="B22" s="18" t="s">
        <v>4</v>
      </c>
      <c r="C22" s="14">
        <v>45352</v>
      </c>
      <c r="D22" s="18" t="s">
        <v>157</v>
      </c>
      <c r="E22" s="18" t="s">
        <v>151</v>
      </c>
      <c r="F22" s="18" t="s">
        <v>158</v>
      </c>
      <c r="H22" s="20">
        <v>308</v>
      </c>
    </row>
    <row r="23" spans="1:256" x14ac:dyDescent="0.2">
      <c r="C23" s="14">
        <v>45352</v>
      </c>
      <c r="D23" s="18" t="s">
        <v>159</v>
      </c>
      <c r="E23" s="18" t="s">
        <v>151</v>
      </c>
      <c r="F23" s="18" t="s">
        <v>160</v>
      </c>
      <c r="H23" s="20">
        <v>1344.74</v>
      </c>
    </row>
    <row r="24" spans="1:256" x14ac:dyDescent="0.2">
      <c r="C24" s="14">
        <v>45352</v>
      </c>
      <c r="D24" s="18" t="s">
        <v>161</v>
      </c>
      <c r="E24" s="18" t="s">
        <v>151</v>
      </c>
      <c r="F24" s="18" t="s">
        <v>162</v>
      </c>
      <c r="H24" s="20">
        <v>1071.31</v>
      </c>
    </row>
    <row r="25" spans="1:256" x14ac:dyDescent="0.2">
      <c r="C25" s="14">
        <v>45352</v>
      </c>
      <c r="D25" s="18" t="s">
        <v>163</v>
      </c>
      <c r="E25" s="18" t="s">
        <v>151</v>
      </c>
      <c r="F25" s="18" t="s">
        <v>164</v>
      </c>
      <c r="H25" s="20">
        <v>1261.6099999999999</v>
      </c>
    </row>
    <row r="26" spans="1:256" x14ac:dyDescent="0.2">
      <c r="C26" s="14">
        <v>45352</v>
      </c>
      <c r="D26" s="18" t="s">
        <v>165</v>
      </c>
      <c r="E26" s="18" t="s">
        <v>151</v>
      </c>
      <c r="F26" s="18" t="s">
        <v>166</v>
      </c>
      <c r="H26" s="20">
        <v>232.33</v>
      </c>
    </row>
    <row r="27" spans="1:256" x14ac:dyDescent="0.2">
      <c r="C27" s="14">
        <v>45352</v>
      </c>
      <c r="D27" s="18" t="s">
        <v>167</v>
      </c>
      <c r="E27" s="18" t="s">
        <v>151</v>
      </c>
      <c r="F27" s="18" t="s">
        <v>168</v>
      </c>
      <c r="H27" s="20">
        <v>34.979999999999997</v>
      </c>
    </row>
    <row r="28" spans="1:256" x14ac:dyDescent="0.2">
      <c r="C28" s="14">
        <v>45364</v>
      </c>
      <c r="D28" s="18" t="s">
        <v>169</v>
      </c>
      <c r="E28" s="18" t="s">
        <v>151</v>
      </c>
      <c r="F28" s="18" t="s">
        <v>170</v>
      </c>
      <c r="H28" s="20">
        <v>600</v>
      </c>
    </row>
    <row r="29" spans="1:256" x14ac:dyDescent="0.2">
      <c r="C29" s="14">
        <v>45364</v>
      </c>
      <c r="D29" s="18" t="s">
        <v>171</v>
      </c>
      <c r="E29" s="18" t="s">
        <v>151</v>
      </c>
      <c r="F29" s="18" t="s">
        <v>172</v>
      </c>
      <c r="H29" s="20">
        <v>2681.85</v>
      </c>
    </row>
    <row r="30" spans="1:256" x14ac:dyDescent="0.2">
      <c r="C30" s="14">
        <v>45364</v>
      </c>
      <c r="D30" s="18" t="s">
        <v>173</v>
      </c>
      <c r="E30" s="18" t="s">
        <v>151</v>
      </c>
      <c r="F30" s="18" t="s">
        <v>174</v>
      </c>
      <c r="H30" s="20">
        <v>2077.13</v>
      </c>
    </row>
    <row r="31" spans="1:256" x14ac:dyDescent="0.2">
      <c r="C31" s="14">
        <v>45364</v>
      </c>
      <c r="D31" s="18" t="s">
        <v>175</v>
      </c>
      <c r="E31" s="18" t="s">
        <v>151</v>
      </c>
      <c r="F31" s="18" t="s">
        <v>160</v>
      </c>
      <c r="H31" s="20">
        <v>103.5</v>
      </c>
    </row>
    <row r="32" spans="1:256" x14ac:dyDescent="0.2">
      <c r="C32" s="14">
        <v>45364</v>
      </c>
      <c r="D32" s="18" t="s">
        <v>176</v>
      </c>
      <c r="E32" s="18" t="s">
        <v>151</v>
      </c>
      <c r="F32" s="18" t="s">
        <v>177</v>
      </c>
      <c r="H32" s="20">
        <v>416.67</v>
      </c>
    </row>
    <row r="33" spans="1:256" x14ac:dyDescent="0.2">
      <c r="C33" s="14">
        <v>45364</v>
      </c>
      <c r="D33" s="18" t="s">
        <v>178</v>
      </c>
      <c r="E33" s="18" t="s">
        <v>151</v>
      </c>
      <c r="F33" s="18" t="s">
        <v>174</v>
      </c>
      <c r="H33" s="20">
        <v>322.87</v>
      </c>
    </row>
    <row r="34" spans="1:256" x14ac:dyDescent="0.2">
      <c r="C34" s="14">
        <v>45376</v>
      </c>
      <c r="D34" s="18" t="s">
        <v>179</v>
      </c>
      <c r="E34" s="18" t="s">
        <v>151</v>
      </c>
      <c r="F34" s="18" t="s">
        <v>180</v>
      </c>
      <c r="H34" s="20">
        <v>767.22</v>
      </c>
    </row>
    <row r="35" spans="1:256" x14ac:dyDescent="0.2">
      <c r="C35" s="14">
        <v>45376</v>
      </c>
      <c r="D35" s="18" t="s">
        <v>181</v>
      </c>
      <c r="E35" s="18" t="s">
        <v>151</v>
      </c>
      <c r="F35" s="18" t="s">
        <v>182</v>
      </c>
      <c r="H35" s="20">
        <v>185.81</v>
      </c>
    </row>
    <row r="36" spans="1:256" x14ac:dyDescent="0.2">
      <c r="C36" s="14">
        <v>45382</v>
      </c>
      <c r="D36" s="18" t="s">
        <v>143</v>
      </c>
      <c r="E36" s="18" t="s">
        <v>153</v>
      </c>
      <c r="F36" s="18" t="s">
        <v>144</v>
      </c>
      <c r="G36" s="20">
        <v>15625.78</v>
      </c>
    </row>
    <row r="37" spans="1:256" x14ac:dyDescent="0.2">
      <c r="C37" s="14">
        <v>45382</v>
      </c>
      <c r="D37" s="18" t="s">
        <v>134</v>
      </c>
      <c r="E37" s="18" t="s">
        <v>153</v>
      </c>
      <c r="F37" s="18" t="s">
        <v>135</v>
      </c>
      <c r="G37" s="20">
        <v>0.15</v>
      </c>
    </row>
    <row r="38" spans="1:256" x14ac:dyDescent="0.2">
      <c r="D38" s="18" t="s">
        <v>1</v>
      </c>
      <c r="E38" s="18" t="s">
        <v>1</v>
      </c>
      <c r="F38" s="18" t="s">
        <v>155</v>
      </c>
      <c r="G38" s="20">
        <v>15625.93</v>
      </c>
      <c r="H38" s="20">
        <v>11408.02</v>
      </c>
      <c r="I38" s="20">
        <f>G38-H38</f>
        <v>4217.91</v>
      </c>
    </row>
    <row r="39" spans="1:256" x14ac:dyDescent="0.2">
      <c r="A39" s="17" t="s">
        <v>1</v>
      </c>
      <c r="B39" s="17"/>
      <c r="C39" s="15">
        <v>45382</v>
      </c>
      <c r="D39" s="17" t="s">
        <v>1</v>
      </c>
      <c r="E39" s="17" t="s">
        <v>1</v>
      </c>
      <c r="F39" s="17" t="s">
        <v>156</v>
      </c>
      <c r="G39" s="19"/>
      <c r="H39" s="19"/>
      <c r="I39" s="19">
        <f>SUBTOTAL(9, I21:I38)</f>
        <v>40930.910000000003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x14ac:dyDescent="0.2">
      <c r="A40" s="17"/>
      <c r="B40" s="17" t="s">
        <v>1</v>
      </c>
      <c r="C40" s="15"/>
      <c r="D40" s="17"/>
      <c r="E40" s="17"/>
      <c r="F40" s="17"/>
      <c r="G40" s="19"/>
      <c r="H40" s="19"/>
      <c r="I40" s="19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2" spans="1:256" x14ac:dyDescent="0.2">
      <c r="A42" s="18" t="s">
        <v>183</v>
      </c>
      <c r="C42" s="14">
        <v>45352</v>
      </c>
      <c r="D42" s="18" t="s">
        <v>1</v>
      </c>
      <c r="E42" s="18" t="s">
        <v>1</v>
      </c>
      <c r="F42" s="18" t="s">
        <v>150</v>
      </c>
      <c r="I42" s="20">
        <v>-1000</v>
      </c>
    </row>
    <row r="43" spans="1:256" x14ac:dyDescent="0.2">
      <c r="B43" s="18" t="s">
        <v>5</v>
      </c>
    </row>
    <row r="44" spans="1:256" x14ac:dyDescent="0.2">
      <c r="A44" s="17" t="s">
        <v>1</v>
      </c>
      <c r="B44" s="17"/>
      <c r="C44" s="15">
        <v>45382</v>
      </c>
      <c r="D44" s="17" t="s">
        <v>1</v>
      </c>
      <c r="E44" s="17" t="s">
        <v>1</v>
      </c>
      <c r="F44" s="17" t="s">
        <v>156</v>
      </c>
      <c r="G44" s="19"/>
      <c r="H44" s="19"/>
      <c r="I44" s="19">
        <f>SUBTOTAL(9, I42:I43)</f>
        <v>-1000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pans="1:256" x14ac:dyDescent="0.2">
      <c r="A45" s="17"/>
      <c r="B45" s="17" t="s">
        <v>1</v>
      </c>
      <c r="C45" s="15"/>
      <c r="D45" s="17"/>
      <c r="E45" s="17"/>
      <c r="F45" s="17"/>
      <c r="G45" s="19"/>
      <c r="H45" s="19"/>
      <c r="I45" s="19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7" spans="1:256" x14ac:dyDescent="0.2">
      <c r="A47" s="18" t="s">
        <v>184</v>
      </c>
      <c r="C47" s="14">
        <v>45352</v>
      </c>
      <c r="D47" s="18" t="s">
        <v>1</v>
      </c>
      <c r="E47" s="18" t="s">
        <v>1</v>
      </c>
      <c r="F47" s="18" t="s">
        <v>150</v>
      </c>
      <c r="I47" s="20">
        <v>-16255.37</v>
      </c>
    </row>
    <row r="48" spans="1:256" x14ac:dyDescent="0.2">
      <c r="B48" s="18" t="s">
        <v>16</v>
      </c>
    </row>
    <row r="49" spans="1:256" x14ac:dyDescent="0.2">
      <c r="A49" s="17" t="s">
        <v>1</v>
      </c>
      <c r="B49" s="17"/>
      <c r="C49" s="15">
        <v>45382</v>
      </c>
      <c r="D49" s="17" t="s">
        <v>1</v>
      </c>
      <c r="E49" s="17" t="s">
        <v>1</v>
      </c>
      <c r="F49" s="17" t="s">
        <v>156</v>
      </c>
      <c r="G49" s="19"/>
      <c r="H49" s="19"/>
      <c r="I49" s="19">
        <f>SUBTOTAL(9, I47:I48)</f>
        <v>-16255.37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pans="1:256" x14ac:dyDescent="0.2">
      <c r="A50" s="17"/>
      <c r="B50" s="17" t="s">
        <v>1</v>
      </c>
      <c r="C50" s="15"/>
      <c r="D50" s="17"/>
      <c r="E50" s="17"/>
      <c r="F50" s="17"/>
      <c r="G50" s="19"/>
      <c r="H50" s="19"/>
      <c r="I50" s="19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2" spans="1:256" x14ac:dyDescent="0.2">
      <c r="A52" s="18" t="s">
        <v>185</v>
      </c>
      <c r="C52" s="14">
        <v>45352</v>
      </c>
      <c r="D52" s="18" t="s">
        <v>1</v>
      </c>
      <c r="E52" s="18" t="s">
        <v>1</v>
      </c>
      <c r="F52" s="18" t="s">
        <v>150</v>
      </c>
      <c r="I52" s="20">
        <v>-12607.99</v>
      </c>
    </row>
    <row r="53" spans="1:256" x14ac:dyDescent="0.2">
      <c r="B53" s="18" t="s">
        <v>17</v>
      </c>
    </row>
    <row r="54" spans="1:256" x14ac:dyDescent="0.2">
      <c r="A54" s="17" t="s">
        <v>1</v>
      </c>
      <c r="B54" s="17"/>
      <c r="C54" s="15">
        <v>45382</v>
      </c>
      <c r="D54" s="17" t="s">
        <v>1</v>
      </c>
      <c r="E54" s="17" t="s">
        <v>1</v>
      </c>
      <c r="F54" s="17" t="s">
        <v>156</v>
      </c>
      <c r="G54" s="19"/>
      <c r="H54" s="19"/>
      <c r="I54" s="19">
        <f>SUBTOTAL(9, I52:I53)</f>
        <v>-12607.99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x14ac:dyDescent="0.2">
      <c r="A55" s="17"/>
      <c r="B55" s="17" t="s">
        <v>1</v>
      </c>
      <c r="C55" s="15"/>
      <c r="D55" s="17"/>
      <c r="E55" s="17"/>
      <c r="F55" s="17"/>
      <c r="G55" s="19"/>
      <c r="H55" s="19"/>
      <c r="I55" s="19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7" spans="1:256" x14ac:dyDescent="0.2">
      <c r="A57" s="18" t="s">
        <v>186</v>
      </c>
      <c r="C57" s="14">
        <v>45352</v>
      </c>
      <c r="D57" s="18" t="s">
        <v>1</v>
      </c>
      <c r="E57" s="18" t="s">
        <v>1</v>
      </c>
      <c r="F57" s="18" t="s">
        <v>150</v>
      </c>
      <c r="I57" s="20">
        <v>21008.32</v>
      </c>
    </row>
    <row r="58" spans="1:256" x14ac:dyDescent="0.2">
      <c r="B58" s="18" t="s">
        <v>8</v>
      </c>
    </row>
    <row r="59" spans="1:256" x14ac:dyDescent="0.2">
      <c r="A59" s="17" t="s">
        <v>1</v>
      </c>
      <c r="B59" s="17"/>
      <c r="C59" s="15">
        <v>45382</v>
      </c>
      <c r="D59" s="17" t="s">
        <v>1</v>
      </c>
      <c r="E59" s="17" t="s">
        <v>1</v>
      </c>
      <c r="F59" s="17" t="s">
        <v>156</v>
      </c>
      <c r="G59" s="19"/>
      <c r="H59" s="19"/>
      <c r="I59" s="19">
        <f>SUBTOTAL(9, I57:I58)</f>
        <v>21008.32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x14ac:dyDescent="0.2">
      <c r="A60" s="17"/>
      <c r="B60" s="17" t="s">
        <v>1</v>
      </c>
      <c r="C60" s="15"/>
      <c r="D60" s="17"/>
      <c r="E60" s="17"/>
      <c r="F60" s="17"/>
      <c r="G60" s="19"/>
      <c r="H60" s="19"/>
      <c r="I60" s="19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2" spans="1:256" x14ac:dyDescent="0.2">
      <c r="A62" s="18" t="s">
        <v>187</v>
      </c>
      <c r="C62" s="14">
        <v>45352</v>
      </c>
      <c r="D62" s="18" t="s">
        <v>1</v>
      </c>
      <c r="E62" s="18" t="s">
        <v>1</v>
      </c>
      <c r="F62" s="18" t="s">
        <v>150</v>
      </c>
      <c r="I62" s="20">
        <v>-8749.61</v>
      </c>
    </row>
    <row r="63" spans="1:256" x14ac:dyDescent="0.2">
      <c r="B63" s="18" t="s">
        <v>9</v>
      </c>
    </row>
    <row r="64" spans="1:256" x14ac:dyDescent="0.2">
      <c r="A64" s="17" t="s">
        <v>1</v>
      </c>
      <c r="B64" s="17"/>
      <c r="C64" s="15">
        <v>45382</v>
      </c>
      <c r="D64" s="17" t="s">
        <v>1</v>
      </c>
      <c r="E64" s="17" t="s">
        <v>1</v>
      </c>
      <c r="F64" s="17" t="s">
        <v>156</v>
      </c>
      <c r="G64" s="19"/>
      <c r="H64" s="19"/>
      <c r="I64" s="19">
        <f>SUBTOTAL(9, I62:I63)</f>
        <v>-8749.61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x14ac:dyDescent="0.2">
      <c r="A65" s="17"/>
      <c r="B65" s="17" t="s">
        <v>1</v>
      </c>
      <c r="C65" s="15"/>
      <c r="D65" s="17"/>
      <c r="E65" s="17"/>
      <c r="F65" s="17"/>
      <c r="G65" s="19"/>
      <c r="H65" s="19"/>
      <c r="I65" s="19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7" spans="1:256" x14ac:dyDescent="0.2">
      <c r="A67" s="18" t="s">
        <v>188</v>
      </c>
      <c r="C67" s="14">
        <v>45352</v>
      </c>
      <c r="D67" s="18" t="s">
        <v>1</v>
      </c>
      <c r="E67" s="18" t="s">
        <v>1</v>
      </c>
      <c r="F67" s="18" t="s">
        <v>150</v>
      </c>
      <c r="I67" s="20">
        <v>-31105.45</v>
      </c>
    </row>
    <row r="68" spans="1:256" x14ac:dyDescent="0.2">
      <c r="B68" s="18" t="s">
        <v>18</v>
      </c>
    </row>
    <row r="69" spans="1:256" x14ac:dyDescent="0.2">
      <c r="A69" s="17" t="s">
        <v>1</v>
      </c>
      <c r="B69" s="17"/>
      <c r="C69" s="15">
        <v>45382</v>
      </c>
      <c r="D69" s="17" t="s">
        <v>1</v>
      </c>
      <c r="E69" s="17" t="s">
        <v>1</v>
      </c>
      <c r="F69" s="17" t="s">
        <v>156</v>
      </c>
      <c r="G69" s="19"/>
      <c r="H69" s="19"/>
      <c r="I69" s="19">
        <f>SUBTOTAL(9, I67:I68)</f>
        <v>-31105.45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pans="1:256" x14ac:dyDescent="0.2">
      <c r="A70" s="17"/>
      <c r="B70" s="17" t="s">
        <v>1</v>
      </c>
      <c r="C70" s="15"/>
      <c r="D70" s="17"/>
      <c r="E70" s="17"/>
      <c r="F70" s="17"/>
      <c r="G70" s="19"/>
      <c r="H70" s="19"/>
      <c r="I70" s="19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2" spans="1:256" x14ac:dyDescent="0.2">
      <c r="A72" s="18" t="s">
        <v>189</v>
      </c>
      <c r="C72" s="14">
        <v>45352</v>
      </c>
      <c r="D72" s="18" t="s">
        <v>1</v>
      </c>
      <c r="E72" s="18" t="s">
        <v>1</v>
      </c>
      <c r="F72" s="18" t="s">
        <v>150</v>
      </c>
      <c r="I72" s="20">
        <v>-81190.939999996001</v>
      </c>
    </row>
    <row r="73" spans="1:256" x14ac:dyDescent="0.2">
      <c r="B73" s="18" t="s">
        <v>24</v>
      </c>
    </row>
    <row r="74" spans="1:256" x14ac:dyDescent="0.2">
      <c r="A74" s="17" t="s">
        <v>1</v>
      </c>
      <c r="B74" s="17"/>
      <c r="C74" s="15">
        <v>45382</v>
      </c>
      <c r="D74" s="17" t="s">
        <v>1</v>
      </c>
      <c r="E74" s="17" t="s">
        <v>1</v>
      </c>
      <c r="F74" s="17" t="s">
        <v>156</v>
      </c>
      <c r="G74" s="19"/>
      <c r="H74" s="19"/>
      <c r="I74" s="19">
        <f>SUBTOTAL(9, I72:I73)</f>
        <v>-81190.939999996001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pans="1:256" x14ac:dyDescent="0.2">
      <c r="A75" s="17"/>
      <c r="B75" s="17" t="s">
        <v>1</v>
      </c>
      <c r="C75" s="15"/>
      <c r="D75" s="17"/>
      <c r="E75" s="17"/>
      <c r="F75" s="17"/>
      <c r="G75" s="19"/>
      <c r="H75" s="19"/>
      <c r="I75" s="19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7" spans="1:256" x14ac:dyDescent="0.2">
      <c r="A77" s="18" t="s">
        <v>140</v>
      </c>
      <c r="C77" s="14">
        <v>45352</v>
      </c>
      <c r="D77" s="18" t="s">
        <v>1</v>
      </c>
      <c r="E77" s="18" t="s">
        <v>1</v>
      </c>
      <c r="F77" s="18" t="s">
        <v>150</v>
      </c>
      <c r="I77" s="20">
        <v>-56639.34</v>
      </c>
    </row>
    <row r="78" spans="1:256" x14ac:dyDescent="0.2">
      <c r="B78" s="18" t="s">
        <v>31</v>
      </c>
      <c r="C78" s="14">
        <v>45382</v>
      </c>
      <c r="D78" s="18" t="s">
        <v>138</v>
      </c>
      <c r="E78" s="18" t="s">
        <v>153</v>
      </c>
      <c r="F78" s="18" t="s">
        <v>139</v>
      </c>
      <c r="H78" s="20">
        <v>28190.5</v>
      </c>
    </row>
    <row r="79" spans="1:256" x14ac:dyDescent="0.2">
      <c r="D79" s="18" t="s">
        <v>1</v>
      </c>
      <c r="E79" s="18" t="s">
        <v>1</v>
      </c>
      <c r="F79" s="18" t="s">
        <v>155</v>
      </c>
      <c r="H79" s="20">
        <v>28190.5</v>
      </c>
      <c r="I79" s="20">
        <f>G79-H79</f>
        <v>-28190.5</v>
      </c>
    </row>
    <row r="80" spans="1:256" x14ac:dyDescent="0.2">
      <c r="A80" s="17" t="s">
        <v>1</v>
      </c>
      <c r="B80" s="17"/>
      <c r="C80" s="15">
        <v>45382</v>
      </c>
      <c r="D80" s="17" t="s">
        <v>1</v>
      </c>
      <c r="E80" s="17" t="s">
        <v>1</v>
      </c>
      <c r="F80" s="17" t="s">
        <v>156</v>
      </c>
      <c r="G80" s="19"/>
      <c r="H80" s="19"/>
      <c r="I80" s="19">
        <f>SUBTOTAL(9, I77:I79)</f>
        <v>-84829.84</v>
      </c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</row>
    <row r="81" spans="1:256" x14ac:dyDescent="0.2">
      <c r="A81" s="17"/>
      <c r="B81" s="17" t="s">
        <v>1</v>
      </c>
      <c r="C81" s="15"/>
      <c r="D81" s="17"/>
      <c r="E81" s="17"/>
      <c r="F81" s="17"/>
      <c r="G81" s="19"/>
      <c r="H81" s="19"/>
      <c r="I81" s="19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</row>
    <row r="83" spans="1:256" x14ac:dyDescent="0.2">
      <c r="A83" s="18" t="s">
        <v>141</v>
      </c>
      <c r="C83" s="14">
        <v>45352</v>
      </c>
      <c r="D83" s="18" t="s">
        <v>1</v>
      </c>
      <c r="E83" s="18" t="s">
        <v>1</v>
      </c>
      <c r="F83" s="18" t="s">
        <v>150</v>
      </c>
      <c r="I83" s="20">
        <v>-690</v>
      </c>
    </row>
    <row r="84" spans="1:256" x14ac:dyDescent="0.2">
      <c r="B84" s="18" t="s">
        <v>32</v>
      </c>
      <c r="C84" s="14">
        <v>45382</v>
      </c>
      <c r="D84" s="18" t="s">
        <v>138</v>
      </c>
      <c r="E84" s="18" t="s">
        <v>153</v>
      </c>
      <c r="F84" s="18" t="s">
        <v>139</v>
      </c>
      <c r="H84" s="20">
        <v>375</v>
      </c>
    </row>
    <row r="85" spans="1:256" x14ac:dyDescent="0.2">
      <c r="D85" s="18" t="s">
        <v>1</v>
      </c>
      <c r="E85" s="18" t="s">
        <v>1</v>
      </c>
      <c r="F85" s="18" t="s">
        <v>155</v>
      </c>
      <c r="H85" s="20">
        <v>375</v>
      </c>
      <c r="I85" s="20">
        <f>G85-H85</f>
        <v>-375</v>
      </c>
    </row>
    <row r="86" spans="1:256" x14ac:dyDescent="0.2">
      <c r="A86" s="17" t="s">
        <v>1</v>
      </c>
      <c r="B86" s="17"/>
      <c r="C86" s="15">
        <v>45382</v>
      </c>
      <c r="D86" s="17" t="s">
        <v>1</v>
      </c>
      <c r="E86" s="17" t="s">
        <v>1</v>
      </c>
      <c r="F86" s="17" t="s">
        <v>156</v>
      </c>
      <c r="G86" s="19"/>
      <c r="H86" s="19"/>
      <c r="I86" s="19">
        <f>SUBTOTAL(9, I83:I85)</f>
        <v>-1065</v>
      </c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</row>
    <row r="87" spans="1:256" x14ac:dyDescent="0.2">
      <c r="A87" s="17"/>
      <c r="B87" s="17" t="s">
        <v>1</v>
      </c>
      <c r="C87" s="15"/>
      <c r="D87" s="17"/>
      <c r="E87" s="17"/>
      <c r="F87" s="17"/>
      <c r="G87" s="19"/>
      <c r="H87" s="19"/>
      <c r="I87" s="19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</row>
    <row r="89" spans="1:256" x14ac:dyDescent="0.2">
      <c r="A89" s="18" t="s">
        <v>142</v>
      </c>
      <c r="C89" s="14">
        <v>45352</v>
      </c>
      <c r="D89" s="18" t="s">
        <v>1</v>
      </c>
      <c r="E89" s="18" t="s">
        <v>1</v>
      </c>
      <c r="F89" s="18" t="s">
        <v>150</v>
      </c>
      <c r="I89" s="20">
        <v>-3360</v>
      </c>
    </row>
    <row r="90" spans="1:256" x14ac:dyDescent="0.2">
      <c r="B90" s="18" t="s">
        <v>33</v>
      </c>
      <c r="C90" s="14">
        <v>45382</v>
      </c>
      <c r="D90" s="18" t="s">
        <v>138</v>
      </c>
      <c r="E90" s="18" t="s">
        <v>153</v>
      </c>
      <c r="F90" s="18" t="s">
        <v>139</v>
      </c>
      <c r="H90" s="20">
        <v>1750</v>
      </c>
    </row>
    <row r="91" spans="1:256" x14ac:dyDescent="0.2">
      <c r="D91" s="18" t="s">
        <v>1</v>
      </c>
      <c r="E91" s="18" t="s">
        <v>1</v>
      </c>
      <c r="F91" s="18" t="s">
        <v>155</v>
      </c>
      <c r="H91" s="20">
        <v>1750</v>
      </c>
      <c r="I91" s="20">
        <f>G91-H91</f>
        <v>-1750</v>
      </c>
    </row>
    <row r="92" spans="1:256" x14ac:dyDescent="0.2">
      <c r="A92" s="17" t="s">
        <v>1</v>
      </c>
      <c r="B92" s="17"/>
      <c r="C92" s="15">
        <v>45382</v>
      </c>
      <c r="D92" s="17" t="s">
        <v>1</v>
      </c>
      <c r="E92" s="17" t="s">
        <v>1</v>
      </c>
      <c r="F92" s="17" t="s">
        <v>156</v>
      </c>
      <c r="G92" s="19"/>
      <c r="H92" s="19"/>
      <c r="I92" s="19">
        <f>SUBTOTAL(9, I89:I91)</f>
        <v>-5110</v>
      </c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</row>
    <row r="93" spans="1:256" x14ac:dyDescent="0.2">
      <c r="A93" s="17"/>
      <c r="B93" s="17" t="s">
        <v>1</v>
      </c>
      <c r="C93" s="15"/>
      <c r="D93" s="17"/>
      <c r="E93" s="17"/>
      <c r="F93" s="17"/>
      <c r="G93" s="19"/>
      <c r="H93" s="19"/>
      <c r="I93" s="19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</row>
    <row r="95" spans="1:256" x14ac:dyDescent="0.2">
      <c r="A95" s="18" t="s">
        <v>136</v>
      </c>
      <c r="C95" s="14">
        <v>45352</v>
      </c>
      <c r="D95" s="18" t="s">
        <v>1</v>
      </c>
      <c r="E95" s="18" t="s">
        <v>1</v>
      </c>
      <c r="F95" s="18" t="s">
        <v>150</v>
      </c>
      <c r="I95" s="20">
        <v>-0.7</v>
      </c>
    </row>
    <row r="96" spans="1:256" x14ac:dyDescent="0.2">
      <c r="B96" s="18" t="s">
        <v>34</v>
      </c>
      <c r="C96" s="14">
        <v>45382</v>
      </c>
      <c r="D96" s="18" t="s">
        <v>134</v>
      </c>
      <c r="E96" s="18" t="s">
        <v>153</v>
      </c>
      <c r="F96" s="18" t="s">
        <v>135</v>
      </c>
      <c r="H96" s="20">
        <v>0.31</v>
      </c>
    </row>
    <row r="97" spans="1:256" x14ac:dyDescent="0.2">
      <c r="C97" s="14">
        <v>45382</v>
      </c>
      <c r="D97" s="18" t="s">
        <v>134</v>
      </c>
      <c r="E97" s="18" t="s">
        <v>153</v>
      </c>
      <c r="F97" s="18" t="s">
        <v>135</v>
      </c>
      <c r="H97" s="20">
        <v>0.15</v>
      </c>
    </row>
    <row r="98" spans="1:256" x14ac:dyDescent="0.2">
      <c r="D98" s="18" t="s">
        <v>1</v>
      </c>
      <c r="E98" s="18" t="s">
        <v>1</v>
      </c>
      <c r="F98" s="18" t="s">
        <v>155</v>
      </c>
      <c r="H98" s="20">
        <v>0.46</v>
      </c>
      <c r="I98" s="20">
        <f>G98-H98</f>
        <v>-0.46</v>
      </c>
    </row>
    <row r="99" spans="1:256" x14ac:dyDescent="0.2">
      <c r="A99" s="17" t="s">
        <v>1</v>
      </c>
      <c r="B99" s="17"/>
      <c r="C99" s="15">
        <v>45382</v>
      </c>
      <c r="D99" s="17" t="s">
        <v>1</v>
      </c>
      <c r="E99" s="17" t="s">
        <v>1</v>
      </c>
      <c r="F99" s="17" t="s">
        <v>156</v>
      </c>
      <c r="G99" s="19"/>
      <c r="H99" s="19"/>
      <c r="I99" s="19">
        <f>SUBTOTAL(9, I95:I98)</f>
        <v>-1.1599999999999999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0" spans="1:256" x14ac:dyDescent="0.2">
      <c r="A100" s="17"/>
      <c r="B100" s="17" t="s">
        <v>1</v>
      </c>
      <c r="C100" s="15"/>
      <c r="D100" s="17"/>
      <c r="E100" s="17"/>
      <c r="F100" s="17"/>
      <c r="G100" s="19"/>
      <c r="H100" s="19"/>
      <c r="I100" s="19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</row>
    <row r="102" spans="1:256" x14ac:dyDescent="0.2">
      <c r="A102" s="18" t="s">
        <v>145</v>
      </c>
      <c r="C102" s="14">
        <v>45352</v>
      </c>
      <c r="D102" s="18" t="s">
        <v>1</v>
      </c>
      <c r="E102" s="18" t="s">
        <v>1</v>
      </c>
      <c r="F102" s="18" t="s">
        <v>150</v>
      </c>
      <c r="I102" s="20">
        <v>-30092.41</v>
      </c>
    </row>
    <row r="103" spans="1:256" x14ac:dyDescent="0.2">
      <c r="B103" s="18" t="s">
        <v>42</v>
      </c>
      <c r="C103" s="14">
        <v>45382</v>
      </c>
      <c r="D103" s="18" t="s">
        <v>143</v>
      </c>
      <c r="E103" s="18" t="s">
        <v>153</v>
      </c>
      <c r="F103" s="18" t="s">
        <v>144</v>
      </c>
      <c r="H103" s="20">
        <v>15625.78</v>
      </c>
    </row>
    <row r="104" spans="1:256" x14ac:dyDescent="0.2">
      <c r="D104" s="18" t="s">
        <v>1</v>
      </c>
      <c r="E104" s="18" t="s">
        <v>1</v>
      </c>
      <c r="F104" s="18" t="s">
        <v>155</v>
      </c>
      <c r="H104" s="20">
        <v>15625.78</v>
      </c>
      <c r="I104" s="20">
        <f>G104-H104</f>
        <v>-15625.78</v>
      </c>
    </row>
    <row r="105" spans="1:256" x14ac:dyDescent="0.2">
      <c r="A105" s="17" t="s">
        <v>1</v>
      </c>
      <c r="B105" s="17"/>
      <c r="C105" s="15">
        <v>45382</v>
      </c>
      <c r="D105" s="17" t="s">
        <v>1</v>
      </c>
      <c r="E105" s="17" t="s">
        <v>1</v>
      </c>
      <c r="F105" s="17" t="s">
        <v>156</v>
      </c>
      <c r="G105" s="19"/>
      <c r="H105" s="19"/>
      <c r="I105" s="19">
        <f>SUBTOTAL(9, I102:I104)</f>
        <v>-45718.19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</row>
    <row r="106" spans="1:256" x14ac:dyDescent="0.2">
      <c r="A106" s="17"/>
      <c r="B106" s="17" t="s">
        <v>1</v>
      </c>
      <c r="C106" s="15"/>
      <c r="D106" s="17"/>
      <c r="E106" s="17"/>
      <c r="F106" s="17"/>
      <c r="G106" s="19"/>
      <c r="H106" s="19"/>
      <c r="I106" s="19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</row>
    <row r="108" spans="1:256" x14ac:dyDescent="0.2">
      <c r="A108" s="18" t="s">
        <v>190</v>
      </c>
      <c r="C108" s="14">
        <v>45352</v>
      </c>
      <c r="D108" s="18" t="s">
        <v>1</v>
      </c>
      <c r="E108" s="18" t="s">
        <v>1</v>
      </c>
      <c r="F108" s="18" t="s">
        <v>150</v>
      </c>
      <c r="I108" s="20">
        <v>250</v>
      </c>
    </row>
    <row r="109" spans="1:256" x14ac:dyDescent="0.2">
      <c r="B109" s="18" t="s">
        <v>59</v>
      </c>
    </row>
    <row r="110" spans="1:256" x14ac:dyDescent="0.2">
      <c r="A110" s="17" t="s">
        <v>1</v>
      </c>
      <c r="B110" s="17"/>
      <c r="C110" s="15">
        <v>45382</v>
      </c>
      <c r="D110" s="17" t="s">
        <v>1</v>
      </c>
      <c r="E110" s="17" t="s">
        <v>1</v>
      </c>
      <c r="F110" s="17" t="s">
        <v>156</v>
      </c>
      <c r="G110" s="19"/>
      <c r="H110" s="19"/>
      <c r="I110" s="19">
        <f>SUBTOTAL(9, I108:I109)</f>
        <v>250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</row>
    <row r="111" spans="1:256" x14ac:dyDescent="0.2">
      <c r="A111" s="17"/>
      <c r="B111" s="17" t="s">
        <v>1</v>
      </c>
      <c r="C111" s="15"/>
      <c r="D111" s="17"/>
      <c r="E111" s="17"/>
      <c r="F111" s="17"/>
      <c r="G111" s="19"/>
      <c r="H111" s="19"/>
      <c r="I111" s="19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</row>
    <row r="113" spans="1:256" x14ac:dyDescent="0.2">
      <c r="A113" s="18" t="s">
        <v>130</v>
      </c>
      <c r="C113" s="14">
        <v>45352</v>
      </c>
      <c r="D113" s="18" t="s">
        <v>1</v>
      </c>
      <c r="E113" s="18" t="s">
        <v>1</v>
      </c>
      <c r="F113" s="18" t="s">
        <v>150</v>
      </c>
      <c r="I113" s="20">
        <v>1000</v>
      </c>
    </row>
    <row r="114" spans="1:256" x14ac:dyDescent="0.2">
      <c r="B114" s="18" t="s">
        <v>70</v>
      </c>
      <c r="C114" s="14">
        <v>45361</v>
      </c>
      <c r="D114" s="18" t="s">
        <v>128</v>
      </c>
      <c r="E114" s="18" t="s">
        <v>153</v>
      </c>
      <c r="F114" s="18" t="s">
        <v>129</v>
      </c>
      <c r="G114" s="20">
        <v>500</v>
      </c>
    </row>
    <row r="115" spans="1:256" x14ac:dyDescent="0.2">
      <c r="D115" s="18" t="s">
        <v>1</v>
      </c>
      <c r="E115" s="18" t="s">
        <v>1</v>
      </c>
      <c r="F115" s="18" t="s">
        <v>155</v>
      </c>
      <c r="G115" s="20">
        <v>500</v>
      </c>
      <c r="I115" s="20">
        <f>G115-H115</f>
        <v>500</v>
      </c>
    </row>
    <row r="116" spans="1:256" x14ac:dyDescent="0.2">
      <c r="A116" s="17" t="s">
        <v>1</v>
      </c>
      <c r="B116" s="17"/>
      <c r="C116" s="15">
        <v>45382</v>
      </c>
      <c r="D116" s="17" t="s">
        <v>1</v>
      </c>
      <c r="E116" s="17" t="s">
        <v>1</v>
      </c>
      <c r="F116" s="17" t="s">
        <v>156</v>
      </c>
      <c r="G116" s="19"/>
      <c r="H116" s="19"/>
      <c r="I116" s="19">
        <f>SUBTOTAL(9, I113:I115)</f>
        <v>1500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  <c r="IV116" s="16"/>
    </row>
    <row r="117" spans="1:256" x14ac:dyDescent="0.2">
      <c r="A117" s="17"/>
      <c r="B117" s="17" t="s">
        <v>1</v>
      </c>
      <c r="C117" s="15"/>
      <c r="D117" s="17"/>
      <c r="E117" s="17"/>
      <c r="F117" s="17"/>
      <c r="G117" s="19"/>
      <c r="H117" s="19"/>
      <c r="I117" s="19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</row>
    <row r="119" spans="1:256" x14ac:dyDescent="0.2">
      <c r="A119" s="18" t="s">
        <v>127</v>
      </c>
      <c r="C119" s="14">
        <v>45352</v>
      </c>
      <c r="D119" s="18" t="s">
        <v>1</v>
      </c>
      <c r="E119" s="18" t="s">
        <v>1</v>
      </c>
      <c r="F119" s="18" t="s">
        <v>150</v>
      </c>
      <c r="I119" s="20">
        <v>53799.5</v>
      </c>
    </row>
    <row r="120" spans="1:256" x14ac:dyDescent="0.2">
      <c r="B120" s="18" t="s">
        <v>75</v>
      </c>
      <c r="C120" s="14">
        <v>45358</v>
      </c>
      <c r="D120" s="18" t="s">
        <v>126</v>
      </c>
      <c r="E120" s="18" t="s">
        <v>153</v>
      </c>
      <c r="F120" s="18" t="s">
        <v>126</v>
      </c>
      <c r="G120" s="20">
        <v>25258</v>
      </c>
    </row>
    <row r="121" spans="1:256" x14ac:dyDescent="0.2">
      <c r="C121" s="14">
        <v>45366</v>
      </c>
      <c r="D121" s="18" t="s">
        <v>131</v>
      </c>
      <c r="E121" s="18" t="s">
        <v>153</v>
      </c>
      <c r="F121" s="18" t="s">
        <v>132</v>
      </c>
      <c r="G121" s="20">
        <v>625</v>
      </c>
    </row>
    <row r="122" spans="1:256" x14ac:dyDescent="0.2">
      <c r="C122" s="14">
        <v>45373</v>
      </c>
      <c r="D122" s="18" t="s">
        <v>133</v>
      </c>
      <c r="E122" s="18" t="s">
        <v>153</v>
      </c>
      <c r="F122" s="18" t="s">
        <v>126</v>
      </c>
      <c r="G122" s="20">
        <v>71.5</v>
      </c>
    </row>
    <row r="123" spans="1:256" x14ac:dyDescent="0.2">
      <c r="C123" s="14">
        <v>45373</v>
      </c>
      <c r="D123" s="18" t="s">
        <v>1</v>
      </c>
      <c r="E123" s="18" t="s">
        <v>151</v>
      </c>
      <c r="F123" s="18" t="s">
        <v>191</v>
      </c>
      <c r="G123" s="20">
        <v>1396.5</v>
      </c>
    </row>
    <row r="124" spans="1:256" x14ac:dyDescent="0.2">
      <c r="C124" s="14">
        <v>45373</v>
      </c>
      <c r="D124" s="18" t="s">
        <v>1</v>
      </c>
      <c r="E124" s="18" t="s">
        <v>151</v>
      </c>
      <c r="F124" s="18" t="s">
        <v>192</v>
      </c>
      <c r="G124" s="20">
        <v>199.75</v>
      </c>
    </row>
    <row r="125" spans="1:256" x14ac:dyDescent="0.2">
      <c r="D125" s="18" t="s">
        <v>1</v>
      </c>
      <c r="E125" s="18" t="s">
        <v>1</v>
      </c>
      <c r="F125" s="18" t="s">
        <v>155</v>
      </c>
      <c r="G125" s="20">
        <v>27550.75</v>
      </c>
      <c r="I125" s="20">
        <f>G125-H125</f>
        <v>27550.75</v>
      </c>
    </row>
    <row r="126" spans="1:256" x14ac:dyDescent="0.2">
      <c r="A126" s="17" t="s">
        <v>1</v>
      </c>
      <c r="B126" s="17"/>
      <c r="C126" s="15">
        <v>45382</v>
      </c>
      <c r="D126" s="17" t="s">
        <v>1</v>
      </c>
      <c r="E126" s="17" t="s">
        <v>1</v>
      </c>
      <c r="F126" s="17" t="s">
        <v>156</v>
      </c>
      <c r="G126" s="19"/>
      <c r="H126" s="19"/>
      <c r="I126" s="19">
        <f>SUBTOTAL(9, I119:I125)</f>
        <v>81350.25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  <c r="IV126" s="16"/>
    </row>
    <row r="127" spans="1:256" x14ac:dyDescent="0.2">
      <c r="A127" s="17"/>
      <c r="B127" s="17" t="s">
        <v>1</v>
      </c>
      <c r="C127" s="15"/>
      <c r="D127" s="17"/>
      <c r="E127" s="17"/>
      <c r="F127" s="17"/>
      <c r="G127" s="19"/>
      <c r="H127" s="19"/>
      <c r="I127" s="19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  <c r="IV127" s="16"/>
    </row>
    <row r="129" spans="1:256" x14ac:dyDescent="0.2">
      <c r="A129" s="18" t="s">
        <v>193</v>
      </c>
      <c r="C129" s="14">
        <v>45352</v>
      </c>
      <c r="D129" s="18" t="s">
        <v>1</v>
      </c>
      <c r="E129" s="18" t="s">
        <v>1</v>
      </c>
      <c r="F129" s="18" t="s">
        <v>150</v>
      </c>
      <c r="I129" s="20">
        <v>279</v>
      </c>
    </row>
    <row r="130" spans="1:256" x14ac:dyDescent="0.2">
      <c r="B130" s="18" t="s">
        <v>76</v>
      </c>
      <c r="C130" s="14">
        <v>45356</v>
      </c>
      <c r="D130" s="18" t="s">
        <v>1</v>
      </c>
      <c r="E130" s="18" t="s">
        <v>151</v>
      </c>
      <c r="F130" s="18" t="s">
        <v>194</v>
      </c>
      <c r="G130" s="20">
        <v>31</v>
      </c>
    </row>
    <row r="131" spans="1:256" x14ac:dyDescent="0.2">
      <c r="C131" s="14">
        <v>45363</v>
      </c>
      <c r="D131" s="18" t="s">
        <v>1</v>
      </c>
      <c r="E131" s="18" t="s">
        <v>151</v>
      </c>
      <c r="F131" s="18" t="s">
        <v>194</v>
      </c>
      <c r="G131" s="20">
        <v>31</v>
      </c>
    </row>
    <row r="132" spans="1:256" x14ac:dyDescent="0.2">
      <c r="C132" s="14">
        <v>45370</v>
      </c>
      <c r="D132" s="18" t="s">
        <v>1</v>
      </c>
      <c r="E132" s="18" t="s">
        <v>151</v>
      </c>
      <c r="F132" s="18" t="s">
        <v>194</v>
      </c>
      <c r="G132" s="20">
        <v>31</v>
      </c>
    </row>
    <row r="133" spans="1:256" x14ac:dyDescent="0.2">
      <c r="C133" s="14">
        <v>45377</v>
      </c>
      <c r="D133" s="18" t="s">
        <v>1</v>
      </c>
      <c r="E133" s="18" t="s">
        <v>151</v>
      </c>
      <c r="F133" s="18" t="s">
        <v>194</v>
      </c>
      <c r="G133" s="20">
        <v>31</v>
      </c>
    </row>
    <row r="134" spans="1:256" x14ac:dyDescent="0.2">
      <c r="D134" s="18" t="s">
        <v>1</v>
      </c>
      <c r="E134" s="18" t="s">
        <v>1</v>
      </c>
      <c r="F134" s="18" t="s">
        <v>155</v>
      </c>
      <c r="G134" s="20">
        <v>124</v>
      </c>
      <c r="I134" s="20">
        <f>G134-H134</f>
        <v>124</v>
      </c>
    </row>
    <row r="135" spans="1:256" x14ac:dyDescent="0.2">
      <c r="A135" s="17" t="s">
        <v>1</v>
      </c>
      <c r="B135" s="17"/>
      <c r="C135" s="15">
        <v>45382</v>
      </c>
      <c r="D135" s="17" t="s">
        <v>1</v>
      </c>
      <c r="E135" s="17" t="s">
        <v>1</v>
      </c>
      <c r="F135" s="17" t="s">
        <v>156</v>
      </c>
      <c r="G135" s="19"/>
      <c r="H135" s="19"/>
      <c r="I135" s="19">
        <f>SUBTOTAL(9, I129:I134)</f>
        <v>403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</row>
    <row r="136" spans="1:256" x14ac:dyDescent="0.2">
      <c r="A136" s="17"/>
      <c r="B136" s="17" t="s">
        <v>1</v>
      </c>
      <c r="C136" s="15"/>
      <c r="D136" s="17"/>
      <c r="E136" s="17"/>
      <c r="F136" s="17"/>
      <c r="G136" s="19"/>
      <c r="H136" s="19"/>
      <c r="I136" s="19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  <c r="IV136" s="16"/>
    </row>
    <row r="138" spans="1:256" x14ac:dyDescent="0.2">
      <c r="A138" s="18" t="s">
        <v>195</v>
      </c>
      <c r="C138" s="14">
        <v>45352</v>
      </c>
      <c r="D138" s="18" t="s">
        <v>1</v>
      </c>
      <c r="E138" s="18" t="s">
        <v>1</v>
      </c>
      <c r="F138" s="18" t="s">
        <v>150</v>
      </c>
    </row>
    <row r="139" spans="1:256" x14ac:dyDescent="0.2">
      <c r="B139" s="18" t="s">
        <v>82</v>
      </c>
      <c r="C139" s="14">
        <v>45376</v>
      </c>
      <c r="D139" s="18" t="s">
        <v>1</v>
      </c>
      <c r="E139" s="18" t="s">
        <v>151</v>
      </c>
      <c r="F139" s="18" t="s">
        <v>196</v>
      </c>
      <c r="G139" s="20">
        <v>54.84</v>
      </c>
    </row>
    <row r="140" spans="1:256" x14ac:dyDescent="0.2">
      <c r="C140" s="14">
        <v>45376</v>
      </c>
      <c r="D140" s="18" t="s">
        <v>1</v>
      </c>
      <c r="E140" s="18" t="s">
        <v>151</v>
      </c>
      <c r="F140" s="18" t="s">
        <v>196</v>
      </c>
      <c r="G140" s="20">
        <v>14.58</v>
      </c>
    </row>
    <row r="141" spans="1:256" x14ac:dyDescent="0.2">
      <c r="D141" s="18" t="s">
        <v>1</v>
      </c>
      <c r="E141" s="18" t="s">
        <v>1</v>
      </c>
      <c r="F141" s="18" t="s">
        <v>155</v>
      </c>
      <c r="G141" s="20">
        <v>69.42</v>
      </c>
      <c r="I141" s="20">
        <f>G141-H141</f>
        <v>69.42</v>
      </c>
    </row>
    <row r="142" spans="1:256" x14ac:dyDescent="0.2">
      <c r="A142" s="17" t="s">
        <v>1</v>
      </c>
      <c r="B142" s="17"/>
      <c r="C142" s="15">
        <v>45382</v>
      </c>
      <c r="D142" s="17" t="s">
        <v>1</v>
      </c>
      <c r="E142" s="17" t="s">
        <v>1</v>
      </c>
      <c r="F142" s="17" t="s">
        <v>156</v>
      </c>
      <c r="G142" s="19"/>
      <c r="H142" s="19"/>
      <c r="I142" s="19">
        <f>SUBTOTAL(9, I138:I141)</f>
        <v>69.42</v>
      </c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  <c r="IV142" s="16"/>
    </row>
    <row r="143" spans="1:256" x14ac:dyDescent="0.2">
      <c r="A143" s="17"/>
      <c r="B143" s="17" t="s">
        <v>1</v>
      </c>
      <c r="C143" s="15"/>
      <c r="D143" s="17"/>
      <c r="E143" s="17"/>
      <c r="F143" s="17"/>
      <c r="G143" s="19"/>
      <c r="H143" s="19"/>
      <c r="I143" s="19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  <c r="IV143" s="16"/>
    </row>
    <row r="145" spans="1:256" x14ac:dyDescent="0.2">
      <c r="A145" s="18" t="s">
        <v>197</v>
      </c>
      <c r="C145" s="14">
        <v>45352</v>
      </c>
      <c r="D145" s="18" t="s">
        <v>1</v>
      </c>
      <c r="E145" s="18" t="s">
        <v>1</v>
      </c>
      <c r="F145" s="18" t="s">
        <v>150</v>
      </c>
      <c r="I145" s="20">
        <v>5444.7</v>
      </c>
    </row>
    <row r="146" spans="1:256" x14ac:dyDescent="0.2">
      <c r="B146" s="18" t="s">
        <v>113</v>
      </c>
      <c r="C146" s="14">
        <v>45352</v>
      </c>
      <c r="D146" s="18" t="s">
        <v>157</v>
      </c>
      <c r="E146" s="18" t="s">
        <v>151</v>
      </c>
      <c r="F146" s="18" t="s">
        <v>198</v>
      </c>
      <c r="G146" s="20">
        <v>308</v>
      </c>
    </row>
    <row r="147" spans="1:256" x14ac:dyDescent="0.2">
      <c r="C147" s="14">
        <v>45352</v>
      </c>
      <c r="D147" s="18" t="s">
        <v>159</v>
      </c>
      <c r="E147" s="18" t="s">
        <v>151</v>
      </c>
      <c r="F147" s="18" t="s">
        <v>199</v>
      </c>
      <c r="G147" s="20">
        <v>1344.74</v>
      </c>
    </row>
    <row r="148" spans="1:256" x14ac:dyDescent="0.2">
      <c r="C148" s="14">
        <v>45352</v>
      </c>
      <c r="D148" s="18" t="s">
        <v>161</v>
      </c>
      <c r="E148" s="18" t="s">
        <v>151</v>
      </c>
      <c r="F148" s="18" t="s">
        <v>200</v>
      </c>
      <c r="G148" s="20">
        <v>1071.31</v>
      </c>
    </row>
    <row r="149" spans="1:256" x14ac:dyDescent="0.2">
      <c r="C149" s="14">
        <v>45352</v>
      </c>
      <c r="D149" s="18" t="s">
        <v>163</v>
      </c>
      <c r="E149" s="18" t="s">
        <v>151</v>
      </c>
      <c r="F149" s="18" t="s">
        <v>201</v>
      </c>
      <c r="G149" s="20">
        <v>1261.6099999999999</v>
      </c>
    </row>
    <row r="150" spans="1:256" x14ac:dyDescent="0.2">
      <c r="C150" s="14">
        <v>45352</v>
      </c>
      <c r="D150" s="18" t="s">
        <v>165</v>
      </c>
      <c r="E150" s="18" t="s">
        <v>151</v>
      </c>
      <c r="F150" s="18" t="s">
        <v>202</v>
      </c>
      <c r="G150" s="20">
        <v>232.33</v>
      </c>
    </row>
    <row r="151" spans="1:256" x14ac:dyDescent="0.2">
      <c r="C151" s="14">
        <v>45352</v>
      </c>
      <c r="D151" s="18" t="s">
        <v>167</v>
      </c>
      <c r="E151" s="18" t="s">
        <v>151</v>
      </c>
      <c r="F151" s="18" t="s">
        <v>203</v>
      </c>
      <c r="G151" s="20">
        <v>34.979999999999997</v>
      </c>
    </row>
    <row r="152" spans="1:256" x14ac:dyDescent="0.2">
      <c r="C152" s="14">
        <v>45364</v>
      </c>
      <c r="D152" s="18" t="s">
        <v>175</v>
      </c>
      <c r="E152" s="18" t="s">
        <v>151</v>
      </c>
      <c r="F152" s="18" t="s">
        <v>199</v>
      </c>
      <c r="G152" s="20">
        <v>103.5</v>
      </c>
    </row>
    <row r="153" spans="1:256" x14ac:dyDescent="0.2">
      <c r="C153" s="14">
        <v>45364</v>
      </c>
      <c r="D153" s="18" t="s">
        <v>176</v>
      </c>
      <c r="E153" s="18" t="s">
        <v>151</v>
      </c>
      <c r="F153" s="18" t="s">
        <v>204</v>
      </c>
      <c r="G153" s="20">
        <v>416.67</v>
      </c>
    </row>
    <row r="154" spans="1:256" x14ac:dyDescent="0.2">
      <c r="C154" s="14">
        <v>45376</v>
      </c>
      <c r="D154" s="18" t="s">
        <v>179</v>
      </c>
      <c r="E154" s="18" t="s">
        <v>151</v>
      </c>
      <c r="F154" s="18" t="s">
        <v>205</v>
      </c>
      <c r="G154" s="20">
        <v>767.22</v>
      </c>
    </row>
    <row r="155" spans="1:256" x14ac:dyDescent="0.2">
      <c r="C155" s="14">
        <v>45376</v>
      </c>
      <c r="D155" s="18" t="s">
        <v>181</v>
      </c>
      <c r="E155" s="18" t="s">
        <v>151</v>
      </c>
      <c r="F155" s="18" t="s">
        <v>206</v>
      </c>
      <c r="G155" s="20">
        <v>185.81</v>
      </c>
    </row>
    <row r="156" spans="1:256" x14ac:dyDescent="0.2">
      <c r="D156" s="18" t="s">
        <v>1</v>
      </c>
      <c r="E156" s="18" t="s">
        <v>1</v>
      </c>
      <c r="F156" s="18" t="s">
        <v>155</v>
      </c>
      <c r="G156" s="20">
        <v>5726.17</v>
      </c>
      <c r="I156" s="20">
        <f>G156-H156</f>
        <v>5726.17</v>
      </c>
    </row>
    <row r="157" spans="1:256" x14ac:dyDescent="0.2">
      <c r="A157" s="17" t="s">
        <v>1</v>
      </c>
      <c r="B157" s="17"/>
      <c r="C157" s="15">
        <v>45382</v>
      </c>
      <c r="D157" s="17" t="s">
        <v>1</v>
      </c>
      <c r="E157" s="17" t="s">
        <v>1</v>
      </c>
      <c r="F157" s="17" t="s">
        <v>156</v>
      </c>
      <c r="G157" s="19"/>
      <c r="H157" s="19"/>
      <c r="I157" s="19">
        <f>SUBTOTAL(9, I145:I156)</f>
        <v>11170.869999999999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  <c r="IV157" s="16"/>
    </row>
    <row r="158" spans="1:256" x14ac:dyDescent="0.2">
      <c r="A158" s="17"/>
      <c r="B158" s="17" t="s">
        <v>1</v>
      </c>
      <c r="C158" s="15"/>
      <c r="D158" s="17"/>
      <c r="E158" s="17"/>
      <c r="F158" s="17"/>
      <c r="G158" s="19"/>
      <c r="H158" s="19"/>
      <c r="I158" s="19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  <c r="IV158" s="16"/>
    </row>
    <row r="160" spans="1:256" x14ac:dyDescent="0.2">
      <c r="A160" s="18" t="s">
        <v>207</v>
      </c>
      <c r="C160" s="14">
        <v>45352</v>
      </c>
      <c r="D160" s="18" t="s">
        <v>1</v>
      </c>
      <c r="E160" s="18" t="s">
        <v>1</v>
      </c>
      <c r="F160" s="18" t="s">
        <v>150</v>
      </c>
      <c r="I160" s="20">
        <v>33163.97</v>
      </c>
    </row>
    <row r="161" spans="1:256" x14ac:dyDescent="0.2">
      <c r="B161" s="18" t="s">
        <v>115</v>
      </c>
      <c r="C161" s="14">
        <v>45364</v>
      </c>
      <c r="D161" s="18" t="s">
        <v>169</v>
      </c>
      <c r="E161" s="18" t="s">
        <v>151</v>
      </c>
      <c r="F161" s="18" t="s">
        <v>208</v>
      </c>
      <c r="G161" s="20">
        <v>600</v>
      </c>
    </row>
    <row r="162" spans="1:256" x14ac:dyDescent="0.2">
      <c r="C162" s="14">
        <v>45364</v>
      </c>
      <c r="D162" s="18" t="s">
        <v>171</v>
      </c>
      <c r="E162" s="18" t="s">
        <v>151</v>
      </c>
      <c r="F162" s="18" t="s">
        <v>209</v>
      </c>
      <c r="G162" s="20">
        <v>2681.85</v>
      </c>
    </row>
    <row r="163" spans="1:256" x14ac:dyDescent="0.2">
      <c r="C163" s="14">
        <v>45364</v>
      </c>
      <c r="D163" s="18" t="s">
        <v>173</v>
      </c>
      <c r="E163" s="18" t="s">
        <v>151</v>
      </c>
      <c r="F163" s="18" t="s">
        <v>210</v>
      </c>
      <c r="G163" s="20">
        <v>2077.13</v>
      </c>
    </row>
    <row r="164" spans="1:256" x14ac:dyDescent="0.2">
      <c r="C164" s="14">
        <v>45364</v>
      </c>
      <c r="D164" s="18" t="s">
        <v>178</v>
      </c>
      <c r="E164" s="18" t="s">
        <v>151</v>
      </c>
      <c r="F164" s="18" t="s">
        <v>211</v>
      </c>
      <c r="G164" s="20">
        <v>322.87</v>
      </c>
    </row>
    <row r="165" spans="1:256" x14ac:dyDescent="0.2">
      <c r="D165" s="18" t="s">
        <v>1</v>
      </c>
      <c r="E165" s="18" t="s">
        <v>1</v>
      </c>
      <c r="F165" s="18" t="s">
        <v>155</v>
      </c>
      <c r="G165" s="20">
        <v>5681.85</v>
      </c>
      <c r="I165" s="20">
        <f>G165-H165</f>
        <v>5681.85</v>
      </c>
    </row>
    <row r="166" spans="1:256" x14ac:dyDescent="0.2">
      <c r="A166" s="17" t="s">
        <v>1</v>
      </c>
      <c r="B166" s="17"/>
      <c r="C166" s="15">
        <v>45382</v>
      </c>
      <c r="D166" s="17" t="s">
        <v>1</v>
      </c>
      <c r="E166" s="17" t="s">
        <v>1</v>
      </c>
      <c r="F166" s="17" t="s">
        <v>156</v>
      </c>
      <c r="G166" s="19"/>
      <c r="H166" s="19"/>
      <c r="I166" s="19">
        <f>SUBTOTAL(9, I160:I165)</f>
        <v>38845.82</v>
      </c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  <c r="IV166" s="16"/>
    </row>
    <row r="167" spans="1:256" x14ac:dyDescent="0.2">
      <c r="A167" s="17"/>
      <c r="B167" s="17" t="s">
        <v>1</v>
      </c>
      <c r="C167" s="15"/>
      <c r="D167" s="17"/>
      <c r="E167" s="17"/>
      <c r="F167" s="17"/>
      <c r="G167" s="19"/>
      <c r="H167" s="19"/>
      <c r="I167" s="19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  <c r="IV167" s="16"/>
    </row>
  </sheetData>
  <mergeCells count="1">
    <mergeCell ref="A1:B1"/>
  </mergeCells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General Ledger&amp;B
&amp;B For the Period From Mar 1, 2024 to Mar 31, 2024&amp;B&amp;L&amp;"Arial"&amp;12
&amp;11
&amp;"Arial"&amp;8 Filter Criteria includes: Report order is by ID. Report is printed with shortened descriptions and in Detail Format. </oddHeader>
    <oddFooter>&amp;L&amp;9&amp;"Arial"&amp;B&amp;D at &amp;T&amp;R&amp;9&amp;"Arial"&amp;BPage: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8CAC-5696-4817-9C84-003587D6AC6F}">
  <dimension ref="A1:F67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4" customWidth="1"/>
    <col min="2" max="2" width="12.7109375" style="18" customWidth="1"/>
    <col min="3" max="3" width="13.7109375" style="18" customWidth="1"/>
    <col min="4" max="4" width="17.7109375" style="35" customWidth="1"/>
    <col min="5" max="5" width="13.7109375" style="20" customWidth="1"/>
    <col min="6" max="6" width="14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212</v>
      </c>
      <c r="C1" s="24" t="s">
        <v>120</v>
      </c>
      <c r="D1" s="24" t="s">
        <v>213</v>
      </c>
      <c r="E1" s="25" t="s">
        <v>214</v>
      </c>
      <c r="F1" s="25" t="s">
        <v>215</v>
      </c>
    </row>
    <row r="2" spans="1:6" s="40" customFormat="1" ht="24" x14ac:dyDescent="0.25">
      <c r="A2" s="36">
        <v>45352</v>
      </c>
      <c r="B2" s="37" t="s">
        <v>157</v>
      </c>
      <c r="C2" s="37" t="s">
        <v>197</v>
      </c>
      <c r="D2" s="38" t="s">
        <v>216</v>
      </c>
      <c r="E2" s="39">
        <v>308</v>
      </c>
      <c r="F2" s="39"/>
    </row>
    <row r="3" spans="1:6" x14ac:dyDescent="0.2">
      <c r="C3" s="18" t="s">
        <v>137</v>
      </c>
      <c r="D3" s="35" t="s">
        <v>158</v>
      </c>
      <c r="F3" s="20">
        <v>308</v>
      </c>
    </row>
    <row r="5" spans="1:6" s="40" customFormat="1" ht="24" x14ac:dyDescent="0.25">
      <c r="A5" s="36">
        <v>45352</v>
      </c>
      <c r="B5" s="37" t="s">
        <v>159</v>
      </c>
      <c r="C5" s="37" t="s">
        <v>197</v>
      </c>
      <c r="D5" s="38" t="s">
        <v>216</v>
      </c>
      <c r="E5" s="39">
        <v>1344.74</v>
      </c>
      <c r="F5" s="39"/>
    </row>
    <row r="6" spans="1:6" x14ac:dyDescent="0.2">
      <c r="C6" s="18" t="s">
        <v>137</v>
      </c>
      <c r="D6" s="35" t="s">
        <v>160</v>
      </c>
      <c r="F6" s="20">
        <v>1344.74</v>
      </c>
    </row>
    <row r="8" spans="1:6" s="40" customFormat="1" ht="24" x14ac:dyDescent="0.25">
      <c r="A8" s="36">
        <v>45352</v>
      </c>
      <c r="B8" s="37" t="s">
        <v>161</v>
      </c>
      <c r="C8" s="37" t="s">
        <v>197</v>
      </c>
      <c r="D8" s="38" t="s">
        <v>216</v>
      </c>
      <c r="E8" s="39">
        <v>1071.31</v>
      </c>
      <c r="F8" s="39"/>
    </row>
    <row r="9" spans="1:6" x14ac:dyDescent="0.2">
      <c r="C9" s="18" t="s">
        <v>137</v>
      </c>
      <c r="D9" s="35" t="s">
        <v>162</v>
      </c>
      <c r="F9" s="20">
        <v>1071.31</v>
      </c>
    </row>
    <row r="11" spans="1:6" s="40" customFormat="1" ht="24" x14ac:dyDescent="0.25">
      <c r="A11" s="36">
        <v>45352</v>
      </c>
      <c r="B11" s="37" t="s">
        <v>163</v>
      </c>
      <c r="C11" s="37" t="s">
        <v>197</v>
      </c>
      <c r="D11" s="38" t="s">
        <v>216</v>
      </c>
      <c r="E11" s="39">
        <v>1261.6099999999999</v>
      </c>
      <c r="F11" s="39"/>
    </row>
    <row r="12" spans="1:6" x14ac:dyDescent="0.2">
      <c r="C12" s="18" t="s">
        <v>137</v>
      </c>
      <c r="D12" s="35" t="s">
        <v>164</v>
      </c>
      <c r="F12" s="20">
        <v>1261.6099999999999</v>
      </c>
    </row>
    <row r="14" spans="1:6" s="40" customFormat="1" ht="24" x14ac:dyDescent="0.25">
      <c r="A14" s="36">
        <v>45352</v>
      </c>
      <c r="B14" s="37" t="s">
        <v>165</v>
      </c>
      <c r="C14" s="37" t="s">
        <v>197</v>
      </c>
      <c r="D14" s="38" t="s">
        <v>216</v>
      </c>
      <c r="E14" s="39">
        <v>232.33</v>
      </c>
      <c r="F14" s="39"/>
    </row>
    <row r="15" spans="1:6" x14ac:dyDescent="0.2">
      <c r="C15" s="18" t="s">
        <v>137</v>
      </c>
      <c r="D15" s="35" t="s">
        <v>166</v>
      </c>
      <c r="F15" s="20">
        <v>232.33</v>
      </c>
    </row>
    <row r="17" spans="1:6" s="40" customFormat="1" ht="24" x14ac:dyDescent="0.25">
      <c r="A17" s="36">
        <v>45352</v>
      </c>
      <c r="B17" s="37" t="s">
        <v>167</v>
      </c>
      <c r="C17" s="37" t="s">
        <v>197</v>
      </c>
      <c r="D17" s="38" t="s">
        <v>216</v>
      </c>
      <c r="E17" s="39">
        <v>34.979999999999997</v>
      </c>
      <c r="F17" s="39"/>
    </row>
    <row r="18" spans="1:6" x14ac:dyDescent="0.2">
      <c r="C18" s="18" t="s">
        <v>137</v>
      </c>
      <c r="D18" s="35" t="s">
        <v>168</v>
      </c>
      <c r="F18" s="20">
        <v>34.979999999999997</v>
      </c>
    </row>
    <row r="20" spans="1:6" s="40" customFormat="1" ht="24" x14ac:dyDescent="0.25">
      <c r="A20" s="36">
        <v>45356</v>
      </c>
      <c r="B20" s="37" t="s">
        <v>1</v>
      </c>
      <c r="C20" s="37" t="s">
        <v>193</v>
      </c>
      <c r="D20" s="38" t="s">
        <v>76</v>
      </c>
      <c r="E20" s="39">
        <v>31</v>
      </c>
      <c r="F20" s="39"/>
    </row>
    <row r="21" spans="1:6" x14ac:dyDescent="0.2">
      <c r="C21" s="18" t="s">
        <v>125</v>
      </c>
      <c r="D21" s="35" t="s">
        <v>152</v>
      </c>
      <c r="F21" s="20">
        <v>31</v>
      </c>
    </row>
    <row r="23" spans="1:6" s="40" customFormat="1" ht="24" x14ac:dyDescent="0.25">
      <c r="A23" s="36">
        <v>45363</v>
      </c>
      <c r="B23" s="37" t="s">
        <v>1</v>
      </c>
      <c r="C23" s="37" t="s">
        <v>193</v>
      </c>
      <c r="D23" s="38" t="s">
        <v>76</v>
      </c>
      <c r="E23" s="39">
        <v>31</v>
      </c>
      <c r="F23" s="39"/>
    </row>
    <row r="24" spans="1:6" x14ac:dyDescent="0.2">
      <c r="C24" s="18" t="s">
        <v>125</v>
      </c>
      <c r="D24" s="35" t="s">
        <v>152</v>
      </c>
      <c r="F24" s="20">
        <v>31</v>
      </c>
    </row>
    <row r="26" spans="1:6" s="40" customFormat="1" ht="24" x14ac:dyDescent="0.25">
      <c r="A26" s="36">
        <v>45364</v>
      </c>
      <c r="B26" s="37" t="s">
        <v>169</v>
      </c>
      <c r="C26" s="37" t="s">
        <v>207</v>
      </c>
      <c r="D26" s="38" t="s">
        <v>217</v>
      </c>
      <c r="E26" s="39">
        <v>600</v>
      </c>
      <c r="F26" s="39"/>
    </row>
    <row r="27" spans="1:6" x14ac:dyDescent="0.2">
      <c r="C27" s="18" t="s">
        <v>137</v>
      </c>
      <c r="D27" s="35" t="s">
        <v>170</v>
      </c>
      <c r="F27" s="20">
        <v>600</v>
      </c>
    </row>
    <row r="29" spans="1:6" s="40" customFormat="1" ht="24" x14ac:dyDescent="0.25">
      <c r="A29" s="36">
        <v>45364</v>
      </c>
      <c r="B29" s="37" t="s">
        <v>171</v>
      </c>
      <c r="C29" s="37" t="s">
        <v>207</v>
      </c>
      <c r="D29" s="38" t="s">
        <v>217</v>
      </c>
      <c r="E29" s="39">
        <v>2681.85</v>
      </c>
      <c r="F29" s="39"/>
    </row>
    <row r="30" spans="1:6" x14ac:dyDescent="0.2">
      <c r="C30" s="18" t="s">
        <v>137</v>
      </c>
      <c r="D30" s="35" t="s">
        <v>172</v>
      </c>
      <c r="F30" s="20">
        <v>2681.85</v>
      </c>
    </row>
    <row r="32" spans="1:6" s="40" customFormat="1" ht="24" x14ac:dyDescent="0.25">
      <c r="A32" s="36">
        <v>45364</v>
      </c>
      <c r="B32" s="37" t="s">
        <v>173</v>
      </c>
      <c r="C32" s="37" t="s">
        <v>207</v>
      </c>
      <c r="D32" s="38" t="s">
        <v>217</v>
      </c>
      <c r="E32" s="39">
        <v>2077.13</v>
      </c>
      <c r="F32" s="39"/>
    </row>
    <row r="33" spans="1:6" x14ac:dyDescent="0.2">
      <c r="C33" s="18" t="s">
        <v>137</v>
      </c>
      <c r="D33" s="35" t="s">
        <v>174</v>
      </c>
      <c r="F33" s="20">
        <v>2077.13</v>
      </c>
    </row>
    <row r="35" spans="1:6" s="40" customFormat="1" ht="24" x14ac:dyDescent="0.25">
      <c r="A35" s="36">
        <v>45364</v>
      </c>
      <c r="B35" s="37" t="s">
        <v>175</v>
      </c>
      <c r="C35" s="37" t="s">
        <v>197</v>
      </c>
      <c r="D35" s="38" t="s">
        <v>216</v>
      </c>
      <c r="E35" s="39">
        <v>103.5</v>
      </c>
      <c r="F35" s="39"/>
    </row>
    <row r="36" spans="1:6" x14ac:dyDescent="0.2">
      <c r="C36" s="18" t="s">
        <v>137</v>
      </c>
      <c r="D36" s="35" t="s">
        <v>160</v>
      </c>
      <c r="F36" s="20">
        <v>103.5</v>
      </c>
    </row>
    <row r="38" spans="1:6" s="40" customFormat="1" ht="24" x14ac:dyDescent="0.25">
      <c r="A38" s="36">
        <v>45364</v>
      </c>
      <c r="B38" s="37" t="s">
        <v>176</v>
      </c>
      <c r="C38" s="37" t="s">
        <v>197</v>
      </c>
      <c r="D38" s="38" t="s">
        <v>216</v>
      </c>
      <c r="E38" s="39">
        <v>416.67</v>
      </c>
      <c r="F38" s="39"/>
    </row>
    <row r="39" spans="1:6" x14ac:dyDescent="0.2">
      <c r="C39" s="18" t="s">
        <v>137</v>
      </c>
      <c r="D39" s="35" t="s">
        <v>177</v>
      </c>
      <c r="F39" s="20">
        <v>416.67</v>
      </c>
    </row>
    <row r="41" spans="1:6" s="40" customFormat="1" ht="24" x14ac:dyDescent="0.25">
      <c r="A41" s="36">
        <v>45364</v>
      </c>
      <c r="B41" s="37" t="s">
        <v>178</v>
      </c>
      <c r="C41" s="37" t="s">
        <v>207</v>
      </c>
      <c r="D41" s="38" t="s">
        <v>218</v>
      </c>
      <c r="E41" s="39">
        <v>322.87</v>
      </c>
      <c r="F41" s="39"/>
    </row>
    <row r="42" spans="1:6" x14ac:dyDescent="0.2">
      <c r="C42" s="18" t="s">
        <v>137</v>
      </c>
      <c r="D42" s="35" t="s">
        <v>174</v>
      </c>
      <c r="F42" s="20">
        <v>322.87</v>
      </c>
    </row>
    <row r="44" spans="1:6" s="40" customFormat="1" ht="24" x14ac:dyDescent="0.25">
      <c r="A44" s="36">
        <v>45370</v>
      </c>
      <c r="B44" s="37" t="s">
        <v>1</v>
      </c>
      <c r="C44" s="37" t="s">
        <v>193</v>
      </c>
      <c r="D44" s="38" t="s">
        <v>76</v>
      </c>
      <c r="E44" s="39">
        <v>31</v>
      </c>
      <c r="F44" s="39"/>
    </row>
    <row r="45" spans="1:6" x14ac:dyDescent="0.2">
      <c r="C45" s="18" t="s">
        <v>125</v>
      </c>
      <c r="D45" s="35" t="s">
        <v>152</v>
      </c>
      <c r="F45" s="20">
        <v>31</v>
      </c>
    </row>
    <row r="47" spans="1:6" s="40" customFormat="1" ht="24" x14ac:dyDescent="0.25">
      <c r="A47" s="36">
        <v>45373</v>
      </c>
      <c r="B47" s="37" t="s">
        <v>1</v>
      </c>
      <c r="C47" s="37" t="s">
        <v>127</v>
      </c>
      <c r="D47" s="38" t="s">
        <v>219</v>
      </c>
      <c r="E47" s="39">
        <v>1396.5</v>
      </c>
      <c r="F47" s="39"/>
    </row>
    <row r="48" spans="1:6" x14ac:dyDescent="0.2">
      <c r="C48" s="18" t="s">
        <v>125</v>
      </c>
      <c r="D48" s="35" t="s">
        <v>33</v>
      </c>
      <c r="F48" s="20">
        <v>1396.5</v>
      </c>
    </row>
    <row r="50" spans="1:6" s="40" customFormat="1" ht="24" x14ac:dyDescent="0.25">
      <c r="A50" s="36">
        <v>45373</v>
      </c>
      <c r="B50" s="37" t="s">
        <v>1</v>
      </c>
      <c r="C50" s="37" t="s">
        <v>127</v>
      </c>
      <c r="D50" s="38" t="s">
        <v>219</v>
      </c>
      <c r="E50" s="39">
        <v>199.75</v>
      </c>
      <c r="F50" s="39"/>
    </row>
    <row r="51" spans="1:6" x14ac:dyDescent="0.2">
      <c r="C51" s="18" t="s">
        <v>125</v>
      </c>
      <c r="D51" s="35" t="s">
        <v>32</v>
      </c>
      <c r="F51" s="20">
        <v>199.75</v>
      </c>
    </row>
    <row r="53" spans="1:6" s="40" customFormat="1" ht="36" x14ac:dyDescent="0.25">
      <c r="A53" s="36">
        <v>45376</v>
      </c>
      <c r="B53" s="37" t="s">
        <v>1</v>
      </c>
      <c r="C53" s="37" t="s">
        <v>195</v>
      </c>
      <c r="D53" s="38" t="s">
        <v>220</v>
      </c>
      <c r="E53" s="39">
        <v>54.84</v>
      </c>
      <c r="F53" s="39"/>
    </row>
    <row r="54" spans="1:6" s="40" customFormat="1" ht="36" x14ac:dyDescent="0.25">
      <c r="A54" s="36"/>
      <c r="B54" s="37"/>
      <c r="C54" s="37" t="s">
        <v>195</v>
      </c>
      <c r="D54" s="38" t="s">
        <v>220</v>
      </c>
      <c r="E54" s="39">
        <v>14.58</v>
      </c>
      <c r="F54" s="39"/>
    </row>
    <row r="55" spans="1:6" x14ac:dyDescent="0.2">
      <c r="C55" s="18" t="s">
        <v>125</v>
      </c>
      <c r="D55" s="35" t="s">
        <v>154</v>
      </c>
      <c r="F55" s="20">
        <v>69.42</v>
      </c>
    </row>
    <row r="57" spans="1:6" s="40" customFormat="1" ht="24" x14ac:dyDescent="0.25">
      <c r="A57" s="36">
        <v>45376</v>
      </c>
      <c r="B57" s="37" t="s">
        <v>179</v>
      </c>
      <c r="C57" s="37" t="s">
        <v>197</v>
      </c>
      <c r="D57" s="38" t="s">
        <v>216</v>
      </c>
      <c r="E57" s="39">
        <v>767.22</v>
      </c>
      <c r="F57" s="39"/>
    </row>
    <row r="58" spans="1:6" x14ac:dyDescent="0.2">
      <c r="C58" s="18" t="s">
        <v>137</v>
      </c>
      <c r="D58" s="35" t="s">
        <v>180</v>
      </c>
      <c r="F58" s="20">
        <v>767.22</v>
      </c>
    </row>
    <row r="60" spans="1:6" s="40" customFormat="1" ht="24" x14ac:dyDescent="0.25">
      <c r="A60" s="36">
        <v>45376</v>
      </c>
      <c r="B60" s="37" t="s">
        <v>181</v>
      </c>
      <c r="C60" s="37" t="s">
        <v>197</v>
      </c>
      <c r="D60" s="38" t="s">
        <v>216</v>
      </c>
      <c r="E60" s="39">
        <v>185.81</v>
      </c>
      <c r="F60" s="39"/>
    </row>
    <row r="61" spans="1:6" x14ac:dyDescent="0.2">
      <c r="C61" s="18" t="s">
        <v>137</v>
      </c>
      <c r="D61" s="35" t="s">
        <v>182</v>
      </c>
      <c r="F61" s="20">
        <v>185.81</v>
      </c>
    </row>
    <row r="63" spans="1:6" s="40" customFormat="1" ht="24" x14ac:dyDescent="0.25">
      <c r="A63" s="36">
        <v>45377</v>
      </c>
      <c r="B63" s="37" t="s">
        <v>1</v>
      </c>
      <c r="C63" s="37" t="s">
        <v>193</v>
      </c>
      <c r="D63" s="38" t="s">
        <v>76</v>
      </c>
      <c r="E63" s="39">
        <v>31</v>
      </c>
      <c r="F63" s="39"/>
    </row>
    <row r="64" spans="1:6" x14ac:dyDescent="0.2">
      <c r="C64" s="18" t="s">
        <v>125</v>
      </c>
      <c r="D64" s="35" t="s">
        <v>152</v>
      </c>
      <c r="F64" s="20">
        <v>31</v>
      </c>
    </row>
    <row r="65" spans="1:6" customFormat="1" ht="15" x14ac:dyDescent="0.25">
      <c r="E65" s="27"/>
      <c r="F65" s="27"/>
    </row>
    <row r="66" spans="1:6" s="16" customFormat="1" ht="12.75" thickBot="1" x14ac:dyDescent="0.25">
      <c r="A66" s="15"/>
      <c r="B66" s="17" t="s">
        <v>146</v>
      </c>
      <c r="C66" s="17" t="s">
        <v>1</v>
      </c>
      <c r="D66" s="34" t="s">
        <v>1</v>
      </c>
      <c r="E66" s="19">
        <f>SUBTOTAL(9, E2:E65)</f>
        <v>13197.69</v>
      </c>
      <c r="F66" s="19">
        <f>SUBTOTAL(9, F2:F65)</f>
        <v>13197.69</v>
      </c>
    </row>
    <row r="67" spans="1:6" customFormat="1" ht="15.75" thickTop="1" x14ac:dyDescent="0.25">
      <c r="E67" s="28"/>
      <c r="F67" s="28"/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Cash Disbursements Journal&amp;B
&amp;B For the Period From Mar 1, 2024 to Mar 31, 2024&amp;B&amp;L&amp;"Arial"&amp;12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369F-E40D-404A-B523-55FA5749CF98}">
  <dimension ref="A1:F1"/>
  <sheetViews>
    <sheetView showGridLines="0" workbookViewId="0">
      <pane ySplit="1" topLeftCell="A2" activePane="bottomLeft" state="frozenSplit"/>
      <selection pane="bottomLeft" activeCell="B7" sqref="B7"/>
    </sheetView>
  </sheetViews>
  <sheetFormatPr defaultRowHeight="12" x14ac:dyDescent="0.2"/>
  <cols>
    <col min="1" max="1" width="8.7109375" style="14" customWidth="1"/>
    <col min="2" max="2" width="18.7109375" style="18" customWidth="1"/>
    <col min="3" max="3" width="15.7109375" style="18" customWidth="1"/>
    <col min="4" max="4" width="26.7109375" style="35" customWidth="1"/>
    <col min="5" max="6" width="11.7109375" style="20" customWidth="1"/>
    <col min="7" max="16384" width="9.140625" style="13"/>
  </cols>
  <sheetData>
    <row r="1" spans="1:6" s="26" customFormat="1" x14ac:dyDescent="0.2">
      <c r="A1" s="24" t="s">
        <v>119</v>
      </c>
      <c r="B1" s="24" t="s">
        <v>120</v>
      </c>
      <c r="C1" s="24" t="s">
        <v>221</v>
      </c>
      <c r="D1" s="24" t="s">
        <v>213</v>
      </c>
      <c r="E1" s="25" t="s">
        <v>222</v>
      </c>
      <c r="F1" s="25" t="s">
        <v>223</v>
      </c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S.L.E.B.C.&amp;B
&amp;11&amp;B Cash Receipts Journal&amp;B
&amp;B For the Period From Mar 1, 2024 to Mar 31, 2024&amp;B&amp;L&amp;"Arial"&amp;12
&amp;11
&amp;"Arial"&amp;8 Filter Criteria includes: Report order is by Check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Balance Sheet</vt:lpstr>
      <vt:lpstr>Income Stmnt</vt:lpstr>
      <vt:lpstr>General Journal</vt:lpstr>
      <vt:lpstr>General Ledger</vt:lpstr>
      <vt:lpstr>Cash Disbursements Journal</vt:lpstr>
      <vt:lpstr>Cash Receipts Journal</vt:lpstr>
      <vt:lpstr>'Balance Sheet'!Print_Titles</vt:lpstr>
      <vt:lpstr>'Cash Disbursements Journal'!Print_Titles</vt:lpstr>
      <vt:lpstr>'Cash Receipts Journal'!Print_Titles</vt:lpstr>
      <vt:lpstr>'General Journal'!Print_Titles</vt:lpstr>
      <vt:lpstr>'General Ledger'!Print_Titles</vt:lpstr>
      <vt:lpstr>'Income Stmnt'!Print_Titles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Johnson</dc:creator>
  <cp:lastModifiedBy>Tara Johnson</cp:lastModifiedBy>
  <dcterms:created xsi:type="dcterms:W3CDTF">2024-04-26T22:06:27Z</dcterms:created>
  <dcterms:modified xsi:type="dcterms:W3CDTF">2024-04-26T22:18:10Z</dcterms:modified>
</cp:coreProperties>
</file>